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49" activeTab="0"/>
  </bookViews>
  <sheets>
    <sheet name="List1" sheetId="1" r:id="rId1"/>
  </sheets>
  <definedNames>
    <definedName name="is_seznam_1">'List1'!$A$2:$A$27</definedName>
  </definedNames>
  <calcPr fullCalcOnLoad="1"/>
</workbook>
</file>

<file path=xl/sharedStrings.xml><?xml version="1.0" encoding="utf-8"?>
<sst xmlns="http://schemas.openxmlformats.org/spreadsheetml/2006/main" count="98" uniqueCount="82">
  <si>
    <t>1 z cvičení</t>
  </si>
  <si>
    <t>2 cos 3a odevzdávárna</t>
  </si>
  <si>
    <t>3 z cvičení</t>
  </si>
  <si>
    <t>4 matice cv.</t>
  </si>
  <si>
    <t>5 obecná čočka DU</t>
  </si>
  <si>
    <t>6 matice cvičení</t>
  </si>
  <si>
    <t>7 inv. Matice cvičení</t>
  </si>
  <si>
    <t>součet</t>
  </si>
  <si>
    <t>body ze cv.</t>
  </si>
  <si>
    <t>max 1 záp.</t>
  </si>
  <si>
    <t>Max 2 záp.</t>
  </si>
  <si>
    <t>1 záp.pís.</t>
  </si>
  <si>
    <t>opr.</t>
  </si>
  <si>
    <t>opr.2</t>
  </si>
  <si>
    <t>2 záp.pís.</t>
  </si>
  <si>
    <t>1sem</t>
  </si>
  <si>
    <t>1. záp.</t>
  </si>
  <si>
    <t>opr.1</t>
  </si>
  <si>
    <t>max1</t>
  </si>
  <si>
    <t>2. záp.</t>
  </si>
  <si>
    <t>max2</t>
  </si>
  <si>
    <t>zápočet</t>
  </si>
  <si>
    <t>celkem</t>
  </si>
  <si>
    <t>předpokládaný počet bodů</t>
  </si>
  <si>
    <t>předpokládaná známka</t>
  </si>
  <si>
    <t>známka</t>
  </si>
  <si>
    <t>suma</t>
  </si>
  <si>
    <t>1 zap</t>
  </si>
  <si>
    <t>2 zap</t>
  </si>
  <si>
    <t>zkouska</t>
  </si>
  <si>
    <t>Adámková, Pavla</t>
  </si>
  <si>
    <t>NE</t>
  </si>
  <si>
    <t>Baránková, Michaela</t>
  </si>
  <si>
    <t>Bělinová, Kateřina</t>
  </si>
  <si>
    <t>Borkovcová, Ivona</t>
  </si>
  <si>
    <t>Cuták, Miroslav</t>
  </si>
  <si>
    <t>Cvrkalová, Martina</t>
  </si>
  <si>
    <t>Čermáková, Alena</t>
  </si>
  <si>
    <t>Dostálková, Kateřina</t>
  </si>
  <si>
    <t>Édes, Éva</t>
  </si>
  <si>
    <t>Fojtlová, Karolína</t>
  </si>
  <si>
    <t>Frühaufová, Lucie</t>
  </si>
  <si>
    <t>Gajdová, Barbora</t>
  </si>
  <si>
    <t>Gerbocová, Zuzana</t>
  </si>
  <si>
    <t>Hanušová, Andrea</t>
  </si>
  <si>
    <t>Hašková, Barbora</t>
  </si>
  <si>
    <t>Hlinomaz, Ivo</t>
  </si>
  <si>
    <t>Horňák, Martin</t>
  </si>
  <si>
    <t>Hrabalová, Pavla</t>
  </si>
  <si>
    <t>Hrabovská, Markéta</t>
  </si>
  <si>
    <t>Chládková, Veronika</t>
  </si>
  <si>
    <t>Klusoňová, Lucie</t>
  </si>
  <si>
    <t>Kmeťová, Anna</t>
  </si>
  <si>
    <t>Kolínková, Andrea</t>
  </si>
  <si>
    <t>Kopecká, Michaela</t>
  </si>
  <si>
    <t>Kostihová, Lucie</t>
  </si>
  <si>
    <t>Krchňáková, Veronika</t>
  </si>
  <si>
    <t>Kupková, Andrea</t>
  </si>
  <si>
    <t>Langová, Barbora</t>
  </si>
  <si>
    <t>Maršálková, Monika</t>
  </si>
  <si>
    <t>Nedvědová, Jolana</t>
  </si>
  <si>
    <t>Nováková, Michaela</t>
  </si>
  <si>
    <t>Novotná, Lenka</t>
  </si>
  <si>
    <t>ANO</t>
  </si>
  <si>
    <t>Odvárková, Zuzana</t>
  </si>
  <si>
    <t>Ouhelová, Tereza</t>
  </si>
  <si>
    <t>Pavlíková, Lada</t>
  </si>
  <si>
    <t>Plšek, Patrik</t>
  </si>
  <si>
    <t>Rosová, Kateřina</t>
  </si>
  <si>
    <t>Staffová Eva</t>
  </si>
  <si>
    <t>Suchá, Kateřina</t>
  </si>
  <si>
    <t>Svobodová, Barbora</t>
  </si>
  <si>
    <t>Šišková, Hana</t>
  </si>
  <si>
    <t>B</t>
  </si>
  <si>
    <t>Špačková, Petra</t>
  </si>
  <si>
    <t>C</t>
  </si>
  <si>
    <t>Tran Hoang, An</t>
  </si>
  <si>
    <t>D</t>
  </si>
  <si>
    <t>Vaňová, Anna</t>
  </si>
  <si>
    <t>E</t>
  </si>
  <si>
    <t>Živna, Jan</t>
  </si>
  <si>
    <t>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</si>
</sst>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8" fillId="15" borderId="11" xfId="0" applyFont="1" applyFill="1" applyBorder="1" applyAlignment="1">
      <alignment/>
    </xf>
    <xf numFmtId="0" fontId="18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2" fontId="0" fillId="18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8" fillId="15" borderId="12" xfId="0" applyFont="1" applyFill="1" applyBorder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15" borderId="12" xfId="0" applyFont="1" applyFill="1" applyBorder="1" applyAlignment="1">
      <alignment/>
    </xf>
    <xf numFmtId="0" fontId="20" fillId="19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1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0" fillId="0" borderId="0" xfId="0" applyFont="1" applyAlignment="1">
      <alignment/>
    </xf>
    <xf numFmtId="2" fontId="0" fillId="2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81"/>
  <sheetViews>
    <sheetView tabSelected="1" zoomScalePageLayoutView="0" workbookViewId="0" topLeftCell="A1">
      <selection activeCell="BF4" sqref="BF4"/>
    </sheetView>
  </sheetViews>
  <sheetFormatPr defaultColWidth="9.140625" defaultRowHeight="12.75"/>
  <cols>
    <col min="1" max="1" width="23.7109375" style="1" customWidth="1"/>
    <col min="2" max="14" width="9.140625" style="2" hidden="1" customWidth="1"/>
    <col min="15" max="24" width="9.140625" style="3" hidden="1" customWidth="1"/>
    <col min="25" max="25" width="6.00390625" style="1" customWidth="1"/>
    <col min="26" max="32" width="9.140625" style="3" hidden="1" customWidth="1"/>
    <col min="33" max="33" width="9.140625" style="1" hidden="1" customWidth="1"/>
    <col min="34" max="35" width="9.140625" style="3" hidden="1" customWidth="1"/>
    <col min="36" max="36" width="9.140625" style="4" hidden="1" customWidth="1"/>
    <col min="37" max="37" width="9.140625" style="5" hidden="1" customWidth="1"/>
    <col min="38" max="46" width="3.57421875" style="3" hidden="1" customWidth="1"/>
    <col min="47" max="47" width="5.57421875" style="3" customWidth="1"/>
    <col min="48" max="48" width="6.421875" style="3" customWidth="1"/>
    <col min="49" max="49" width="5.57421875" style="3" customWidth="1"/>
    <col min="50" max="50" width="4.7109375" style="3" customWidth="1"/>
    <col min="51" max="51" width="5.7109375" style="3" customWidth="1"/>
    <col min="52" max="52" width="5.57421875" style="3" customWidth="1"/>
    <col min="53" max="53" width="5.140625" style="3" customWidth="1"/>
    <col min="54" max="54" width="8.00390625" style="3" customWidth="1"/>
    <col min="55" max="56" width="0" style="3" hidden="1" customWidth="1"/>
    <col min="57" max="252" width="9.140625" style="3" customWidth="1"/>
  </cols>
  <sheetData>
    <row r="1" spans="2:56" ht="12.7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12</v>
      </c>
      <c r="X1" s="3" t="s">
        <v>13</v>
      </c>
      <c r="Y1" s="1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3" t="s">
        <v>13</v>
      </c>
      <c r="AE1" s="3" t="s">
        <v>20</v>
      </c>
      <c r="AF1" s="3" t="s">
        <v>7</v>
      </c>
      <c r="AG1" s="1" t="s">
        <v>21</v>
      </c>
      <c r="AH1" s="3" t="s">
        <v>22</v>
      </c>
      <c r="AI1" s="3" t="s">
        <v>23</v>
      </c>
      <c r="AJ1" s="7" t="s">
        <v>24</v>
      </c>
      <c r="AK1" s="5" t="s">
        <v>25</v>
      </c>
      <c r="AL1" s="3">
        <v>1</v>
      </c>
      <c r="AM1" s="3">
        <v>2</v>
      </c>
      <c r="AN1" s="3">
        <v>3</v>
      </c>
      <c r="AO1" s="3">
        <v>4</v>
      </c>
      <c r="AP1" s="3">
        <v>5</v>
      </c>
      <c r="AQ1" s="3">
        <v>6</v>
      </c>
      <c r="AR1" s="3">
        <v>7</v>
      </c>
      <c r="AS1" s="3">
        <v>8</v>
      </c>
      <c r="AT1" s="3">
        <v>9</v>
      </c>
      <c r="AU1" s="3" t="s">
        <v>26</v>
      </c>
      <c r="AV1" s="3" t="s">
        <v>27</v>
      </c>
      <c r="AY1" s="3" t="s">
        <v>28</v>
      </c>
      <c r="BB1" s="3" t="s">
        <v>21</v>
      </c>
      <c r="BC1" s="3" t="s">
        <v>7</v>
      </c>
      <c r="BD1" s="3" t="s">
        <v>29</v>
      </c>
    </row>
    <row r="2" spans="1:55" ht="12.75">
      <c r="A2" s="8" t="s">
        <v>30</v>
      </c>
      <c r="B2" s="9"/>
      <c r="C2" s="10"/>
      <c r="D2" s="11"/>
      <c r="E2" s="11"/>
      <c r="F2" s="10"/>
      <c r="G2" s="11"/>
      <c r="H2" s="11"/>
      <c r="I2" s="11"/>
      <c r="J2" s="11"/>
      <c r="K2" s="10"/>
      <c r="L2" s="10"/>
      <c r="M2" s="10"/>
      <c r="N2" s="10"/>
      <c r="O2" s="3">
        <f aca="true" t="shared" si="0" ref="O2:O46">SUM(B2:N2)</f>
        <v>0</v>
      </c>
      <c r="P2" s="3">
        <f aca="true" t="shared" si="1" ref="P2:P38">O2/3</f>
        <v>0</v>
      </c>
      <c r="Q2" s="12">
        <f aca="true" t="shared" si="2" ref="Q2:Q46">MAX(S2:U2)</f>
        <v>5</v>
      </c>
      <c r="R2" s="12">
        <f aca="true" t="shared" si="3" ref="R2:R46">MAX(V2:X2)</f>
        <v>5</v>
      </c>
      <c r="S2" s="13">
        <v>5</v>
      </c>
      <c r="T2" s="13"/>
      <c r="U2" s="13"/>
      <c r="V2" s="13">
        <v>5</v>
      </c>
      <c r="W2" s="13"/>
      <c r="X2" s="13"/>
      <c r="Y2" s="1">
        <f aca="true" t="shared" si="4" ref="Y2:Y46">SUM(P2:R2)</f>
        <v>10</v>
      </c>
      <c r="Z2" s="14" t="s">
        <v>31</v>
      </c>
      <c r="AB2" s="3">
        <f aca="true" t="shared" si="5" ref="AB2:AB17">MAX(Z2:AA2)</f>
        <v>0</v>
      </c>
      <c r="AC2" s="3">
        <v>0</v>
      </c>
      <c r="AE2" s="3">
        <f aca="true" t="shared" si="6" ref="AE2:AE17">MAX(AC2:AD2)</f>
        <v>0</v>
      </c>
      <c r="AF2" s="3">
        <f aca="true" t="shared" si="7" ref="AF2:AF17">AB2+AE2</f>
        <v>0</v>
      </c>
      <c r="AG2" s="15" t="str">
        <f aca="true" t="shared" si="8" ref="AG2:AG32">IF(Y2&gt;=5,"ANO","NE")</f>
        <v>ANO</v>
      </c>
      <c r="AH2" s="3">
        <f aca="true" t="shared" si="9" ref="AH2:AH17">AF2+Y2</f>
        <v>10</v>
      </c>
      <c r="AI2" s="3">
        <f>AH2*50/10</f>
        <v>50</v>
      </c>
      <c r="AJ2" s="3"/>
      <c r="AK2" s="1"/>
      <c r="AL2" s="3">
        <v>2</v>
      </c>
      <c r="AO2" s="3">
        <v>1</v>
      </c>
      <c r="AU2" s="3">
        <f>SUM(AL2:AT2)</f>
        <v>3</v>
      </c>
      <c r="AV2" s="16">
        <v>4</v>
      </c>
      <c r="AY2" s="3">
        <v>5</v>
      </c>
      <c r="BB2" s="17">
        <f>AV2+AY2+AU2/3</f>
        <v>10</v>
      </c>
      <c r="BC2" s="18">
        <f>Y2+BB2</f>
        <v>20</v>
      </c>
    </row>
    <row r="3" spans="1:55" ht="12.75" hidden="1">
      <c r="A3" s="8" t="s">
        <v>32</v>
      </c>
      <c r="B3" s="13"/>
      <c r="C3" s="9"/>
      <c r="D3" s="19"/>
      <c r="E3" s="19"/>
      <c r="F3" s="19"/>
      <c r="G3" s="20"/>
      <c r="H3" s="20">
        <v>1</v>
      </c>
      <c r="I3" s="20"/>
      <c r="J3" s="20"/>
      <c r="K3" s="21"/>
      <c r="L3" s="21"/>
      <c r="M3" s="21"/>
      <c r="N3" s="21"/>
      <c r="O3" s="3">
        <f t="shared" si="0"/>
        <v>1</v>
      </c>
      <c r="P3" s="3">
        <f t="shared" si="1"/>
        <v>0.3333333333333333</v>
      </c>
      <c r="Q3" s="12">
        <f t="shared" si="2"/>
        <v>5</v>
      </c>
      <c r="R3" s="12">
        <f t="shared" si="3"/>
        <v>5</v>
      </c>
      <c r="S3" s="13">
        <v>5</v>
      </c>
      <c r="T3" s="13"/>
      <c r="U3" s="13"/>
      <c r="V3" s="13">
        <v>5</v>
      </c>
      <c r="W3" s="13"/>
      <c r="X3" s="13"/>
      <c r="Y3" s="1">
        <f t="shared" si="4"/>
        <v>10.333333333333332</v>
      </c>
      <c r="Z3" s="22" t="s">
        <v>31</v>
      </c>
      <c r="AB3" s="3">
        <f t="shared" si="5"/>
        <v>0</v>
      </c>
      <c r="AC3" s="3">
        <v>0</v>
      </c>
      <c r="AE3" s="3">
        <f t="shared" si="6"/>
        <v>0</v>
      </c>
      <c r="AF3" s="3">
        <f t="shared" si="7"/>
        <v>0</v>
      </c>
      <c r="AG3" s="15" t="str">
        <f t="shared" si="8"/>
        <v>ANO</v>
      </c>
      <c r="AH3" s="3">
        <f t="shared" si="9"/>
        <v>10.333333333333332</v>
      </c>
      <c r="AI3" s="3">
        <f>AH3*50/20</f>
        <v>25.833333333333332</v>
      </c>
      <c r="AJ3" s="3"/>
      <c r="AK3" s="1"/>
      <c r="AU3" s="3">
        <f aca="true" t="shared" si="10" ref="AU3:AU47">SUM(AL3:AT3)</f>
        <v>0</v>
      </c>
      <c r="AV3" s="16"/>
      <c r="BB3" s="18">
        <f aca="true" t="shared" si="11" ref="BB3:BB46">AV3+AY3+AU3/3</f>
        <v>0</v>
      </c>
      <c r="BC3" s="18">
        <f aca="true" t="shared" si="12" ref="BC3:BC46">Y3+BB3</f>
        <v>10.333333333333332</v>
      </c>
    </row>
    <row r="4" spans="1:55" ht="12.75">
      <c r="A4" s="8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9"/>
      <c r="L4" s="21"/>
      <c r="M4" s="21"/>
      <c r="N4" s="21"/>
      <c r="O4" s="3">
        <f t="shared" si="0"/>
        <v>0</v>
      </c>
      <c r="P4" s="3">
        <f t="shared" si="1"/>
        <v>0</v>
      </c>
      <c r="Q4" s="12">
        <f t="shared" si="2"/>
        <v>5</v>
      </c>
      <c r="R4" s="12">
        <f t="shared" si="3"/>
        <v>1.8</v>
      </c>
      <c r="S4" s="13">
        <v>5</v>
      </c>
      <c r="T4" s="13"/>
      <c r="U4" s="13"/>
      <c r="V4" s="13">
        <v>1.8</v>
      </c>
      <c r="W4" s="13"/>
      <c r="X4" s="13"/>
      <c r="Y4" s="1">
        <f t="shared" si="4"/>
        <v>6.8</v>
      </c>
      <c r="Z4" s="22" t="s">
        <v>31</v>
      </c>
      <c r="AB4" s="3">
        <f t="shared" si="5"/>
        <v>0</v>
      </c>
      <c r="AC4" s="3">
        <v>0</v>
      </c>
      <c r="AE4" s="3">
        <f t="shared" si="6"/>
        <v>0</v>
      </c>
      <c r="AF4" s="3">
        <f t="shared" si="7"/>
        <v>0</v>
      </c>
      <c r="AG4" s="15" t="str">
        <f t="shared" si="8"/>
        <v>ANO</v>
      </c>
      <c r="AH4" s="3">
        <f t="shared" si="9"/>
        <v>6.8</v>
      </c>
      <c r="AI4" s="3">
        <f>AH4*50/20</f>
        <v>17</v>
      </c>
      <c r="AJ4" s="3"/>
      <c r="AK4" s="1"/>
      <c r="AU4" s="3">
        <f t="shared" si="10"/>
        <v>0</v>
      </c>
      <c r="AV4" s="16">
        <v>4.1</v>
      </c>
      <c r="AY4" s="3">
        <v>3</v>
      </c>
      <c r="BB4" s="17">
        <f t="shared" si="11"/>
        <v>7.1</v>
      </c>
      <c r="BC4" s="18">
        <f t="shared" si="12"/>
        <v>13.899999999999999</v>
      </c>
    </row>
    <row r="5" spans="1:55" ht="12.75">
      <c r="A5" s="8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9"/>
      <c r="L5" s="21"/>
      <c r="M5" s="21"/>
      <c r="N5" s="21"/>
      <c r="O5" s="3">
        <f t="shared" si="0"/>
        <v>0</v>
      </c>
      <c r="P5" s="3">
        <f t="shared" si="1"/>
        <v>0</v>
      </c>
      <c r="Q5" s="12">
        <f t="shared" si="2"/>
        <v>5</v>
      </c>
      <c r="R5" s="12">
        <f t="shared" si="3"/>
        <v>2.9</v>
      </c>
      <c r="S5" s="13">
        <v>5</v>
      </c>
      <c r="T5" s="13"/>
      <c r="U5" s="13"/>
      <c r="V5" s="13">
        <v>2.9</v>
      </c>
      <c r="W5" s="13"/>
      <c r="X5" s="13"/>
      <c r="Y5" s="1">
        <f t="shared" si="4"/>
        <v>7.9</v>
      </c>
      <c r="Z5" s="22" t="s">
        <v>31</v>
      </c>
      <c r="AB5" s="3">
        <f t="shared" si="5"/>
        <v>0</v>
      </c>
      <c r="AC5" s="3">
        <v>0</v>
      </c>
      <c r="AE5" s="3">
        <f t="shared" si="6"/>
        <v>0</v>
      </c>
      <c r="AF5" s="3">
        <f t="shared" si="7"/>
        <v>0</v>
      </c>
      <c r="AG5" s="15" t="str">
        <f t="shared" si="8"/>
        <v>ANO</v>
      </c>
      <c r="AH5" s="3">
        <f t="shared" si="9"/>
        <v>7.9</v>
      </c>
      <c r="AI5" s="3">
        <f>AH5*50/20</f>
        <v>19.75</v>
      </c>
      <c r="AJ5" s="3"/>
      <c r="AK5" s="1"/>
      <c r="AP5" s="3">
        <v>1</v>
      </c>
      <c r="AQ5" s="3">
        <v>1</v>
      </c>
      <c r="AU5" s="3">
        <f t="shared" si="10"/>
        <v>2</v>
      </c>
      <c r="AV5" s="16">
        <v>0.1</v>
      </c>
      <c r="AW5" s="3">
        <v>3.4</v>
      </c>
      <c r="AY5" s="3">
        <v>1.9</v>
      </c>
      <c r="BB5" s="40">
        <f>AW5+AY5+AU5/3</f>
        <v>5.966666666666667</v>
      </c>
      <c r="BC5" s="18">
        <f t="shared" si="12"/>
        <v>13.866666666666667</v>
      </c>
    </row>
    <row r="6" spans="1:55" s="27" customFormat="1" ht="12.75" hidden="1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26"/>
      <c r="M6" s="26"/>
      <c r="N6" s="26"/>
      <c r="O6" s="27">
        <f t="shared" si="0"/>
        <v>0</v>
      </c>
      <c r="P6" s="27">
        <f t="shared" si="1"/>
        <v>0</v>
      </c>
      <c r="Q6" s="28">
        <f t="shared" si="2"/>
        <v>0</v>
      </c>
      <c r="R6" s="28">
        <f t="shared" si="3"/>
        <v>0</v>
      </c>
      <c r="S6" s="24"/>
      <c r="T6" s="24"/>
      <c r="U6" s="24"/>
      <c r="V6" s="24"/>
      <c r="W6" s="24"/>
      <c r="X6" s="24"/>
      <c r="Y6" s="29">
        <f t="shared" si="4"/>
        <v>0</v>
      </c>
      <c r="Z6" s="30" t="s">
        <v>31</v>
      </c>
      <c r="AB6" s="27">
        <f t="shared" si="5"/>
        <v>0</v>
      </c>
      <c r="AC6" s="27">
        <v>0</v>
      </c>
      <c r="AE6" s="27">
        <f t="shared" si="6"/>
        <v>0</v>
      </c>
      <c r="AF6" s="27">
        <f t="shared" si="7"/>
        <v>0</v>
      </c>
      <c r="AG6" s="29" t="str">
        <f t="shared" si="8"/>
        <v>NE</v>
      </c>
      <c r="AH6" s="27">
        <f t="shared" si="9"/>
        <v>0</v>
      </c>
      <c r="AI6" s="27">
        <f>AH6*50/20</f>
        <v>0</v>
      </c>
      <c r="AK6" s="29"/>
      <c r="AU6" s="3">
        <f t="shared" si="10"/>
        <v>0</v>
      </c>
      <c r="AV6" s="31"/>
      <c r="BB6" s="18">
        <f t="shared" si="11"/>
        <v>0</v>
      </c>
      <c r="BC6" s="18">
        <f t="shared" si="12"/>
        <v>0</v>
      </c>
    </row>
    <row r="7" spans="1:55" ht="12.75">
      <c r="A7" s="8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9"/>
      <c r="L7" s="21"/>
      <c r="M7" s="21"/>
      <c r="N7" s="21"/>
      <c r="O7" s="3">
        <f t="shared" si="0"/>
        <v>0</v>
      </c>
      <c r="P7" s="3">
        <f t="shared" si="1"/>
        <v>0</v>
      </c>
      <c r="Q7" s="12">
        <f t="shared" si="2"/>
        <v>4.8</v>
      </c>
      <c r="R7" s="12">
        <f t="shared" si="3"/>
        <v>4.2</v>
      </c>
      <c r="S7" s="13">
        <v>4.8</v>
      </c>
      <c r="T7" s="13"/>
      <c r="U7" s="13"/>
      <c r="V7" s="13">
        <v>4.2</v>
      </c>
      <c r="W7" s="13"/>
      <c r="X7" s="13"/>
      <c r="Y7" s="1">
        <f t="shared" si="4"/>
        <v>9</v>
      </c>
      <c r="Z7" s="22" t="s">
        <v>31</v>
      </c>
      <c r="AB7" s="3">
        <f t="shared" si="5"/>
        <v>0</v>
      </c>
      <c r="AC7" s="3">
        <v>0</v>
      </c>
      <c r="AE7" s="3">
        <f t="shared" si="6"/>
        <v>0</v>
      </c>
      <c r="AF7" s="3">
        <f t="shared" si="7"/>
        <v>0</v>
      </c>
      <c r="AG7" s="15" t="str">
        <f t="shared" si="8"/>
        <v>ANO</v>
      </c>
      <c r="AH7" s="3">
        <f t="shared" si="9"/>
        <v>9</v>
      </c>
      <c r="AI7" s="3">
        <f>AH7*50/10</f>
        <v>45</v>
      </c>
      <c r="AJ7" s="3"/>
      <c r="AK7" s="1"/>
      <c r="AM7" s="3">
        <v>1</v>
      </c>
      <c r="AP7" s="3">
        <v>1</v>
      </c>
      <c r="AQ7" s="3">
        <v>1</v>
      </c>
      <c r="AU7" s="3">
        <f t="shared" si="10"/>
        <v>3</v>
      </c>
      <c r="AV7" s="16">
        <v>4.4</v>
      </c>
      <c r="AY7" s="3">
        <v>3.8</v>
      </c>
      <c r="BB7" s="17">
        <f t="shared" si="11"/>
        <v>9.2</v>
      </c>
      <c r="BC7" s="18">
        <f t="shared" si="12"/>
        <v>18.2</v>
      </c>
    </row>
    <row r="8" spans="1:55" ht="12.75">
      <c r="A8" s="8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9"/>
      <c r="L8" s="21"/>
      <c r="M8" s="21"/>
      <c r="N8" s="21"/>
      <c r="O8" s="3">
        <f t="shared" si="0"/>
        <v>0</v>
      </c>
      <c r="P8" s="3">
        <f t="shared" si="1"/>
        <v>0</v>
      </c>
      <c r="Q8" s="12">
        <f t="shared" si="2"/>
        <v>5</v>
      </c>
      <c r="R8" s="12">
        <f t="shared" si="3"/>
        <v>5</v>
      </c>
      <c r="S8" s="13">
        <v>5</v>
      </c>
      <c r="T8" s="13"/>
      <c r="U8" s="13"/>
      <c r="V8" s="13">
        <v>5</v>
      </c>
      <c r="W8" s="13"/>
      <c r="X8" s="13"/>
      <c r="Y8" s="1">
        <f t="shared" si="4"/>
        <v>10</v>
      </c>
      <c r="Z8" s="22" t="s">
        <v>31</v>
      </c>
      <c r="AB8" s="3">
        <f t="shared" si="5"/>
        <v>0</v>
      </c>
      <c r="AC8" s="3">
        <v>0</v>
      </c>
      <c r="AE8" s="3">
        <f t="shared" si="6"/>
        <v>0</v>
      </c>
      <c r="AF8" s="3">
        <f t="shared" si="7"/>
        <v>0</v>
      </c>
      <c r="AG8" s="15" t="str">
        <f t="shared" si="8"/>
        <v>ANO</v>
      </c>
      <c r="AH8" s="3">
        <f t="shared" si="9"/>
        <v>10</v>
      </c>
      <c r="AI8" s="3">
        <f aca="true" t="shared" si="13" ref="AI8:AI17">AH8*50/20</f>
        <v>25</v>
      </c>
      <c r="AJ8" s="3"/>
      <c r="AK8" s="1"/>
      <c r="AL8" s="3">
        <v>1</v>
      </c>
      <c r="AU8" s="3">
        <f t="shared" si="10"/>
        <v>1</v>
      </c>
      <c r="AV8" s="16">
        <v>4.9</v>
      </c>
      <c r="AY8" s="3">
        <v>1.2</v>
      </c>
      <c r="BB8" s="17">
        <f t="shared" si="11"/>
        <v>6.433333333333334</v>
      </c>
      <c r="BC8" s="18">
        <f t="shared" si="12"/>
        <v>16.433333333333334</v>
      </c>
    </row>
    <row r="9" spans="1:55" ht="12.75">
      <c r="A9" s="8" t="s">
        <v>38</v>
      </c>
      <c r="B9" s="13"/>
      <c r="C9" s="13">
        <v>1</v>
      </c>
      <c r="D9" s="13">
        <v>1</v>
      </c>
      <c r="E9" s="13"/>
      <c r="F9" s="13"/>
      <c r="G9" s="13">
        <v>1</v>
      </c>
      <c r="H9" s="13"/>
      <c r="I9" s="13"/>
      <c r="J9" s="13"/>
      <c r="K9" s="9"/>
      <c r="L9" s="21"/>
      <c r="M9" s="21"/>
      <c r="N9" s="21"/>
      <c r="O9" s="3">
        <f t="shared" si="0"/>
        <v>3</v>
      </c>
      <c r="P9" s="3">
        <f t="shared" si="1"/>
        <v>1</v>
      </c>
      <c r="Q9" s="12">
        <f t="shared" si="2"/>
        <v>5</v>
      </c>
      <c r="R9" s="12">
        <f t="shared" si="3"/>
        <v>4.5</v>
      </c>
      <c r="S9" s="13">
        <v>5</v>
      </c>
      <c r="T9" s="13"/>
      <c r="U9" s="13"/>
      <c r="V9" s="13">
        <v>4.5</v>
      </c>
      <c r="W9" s="13"/>
      <c r="X9" s="13"/>
      <c r="Y9" s="1">
        <f t="shared" si="4"/>
        <v>10.5</v>
      </c>
      <c r="Z9" s="22" t="s">
        <v>31</v>
      </c>
      <c r="AB9" s="3">
        <f t="shared" si="5"/>
        <v>0</v>
      </c>
      <c r="AC9" s="3">
        <v>0</v>
      </c>
      <c r="AE9" s="3">
        <f t="shared" si="6"/>
        <v>0</v>
      </c>
      <c r="AF9" s="3">
        <f t="shared" si="7"/>
        <v>0</v>
      </c>
      <c r="AG9" s="15" t="str">
        <f t="shared" si="8"/>
        <v>ANO</v>
      </c>
      <c r="AH9" s="3">
        <f t="shared" si="9"/>
        <v>10.5</v>
      </c>
      <c r="AI9" s="3">
        <f t="shared" si="13"/>
        <v>26.25</v>
      </c>
      <c r="AJ9" s="3"/>
      <c r="AK9" s="1"/>
      <c r="AL9" s="3">
        <v>2</v>
      </c>
      <c r="AN9" s="3">
        <v>1</v>
      </c>
      <c r="AO9" s="3">
        <v>1</v>
      </c>
      <c r="AP9" s="3">
        <v>1</v>
      </c>
      <c r="AQ9" s="3">
        <v>1</v>
      </c>
      <c r="AU9" s="3">
        <f t="shared" si="10"/>
        <v>6</v>
      </c>
      <c r="AV9" s="16">
        <v>4.9</v>
      </c>
      <c r="AY9" s="3">
        <v>5</v>
      </c>
      <c r="BB9" s="17">
        <f t="shared" si="11"/>
        <v>11.9</v>
      </c>
      <c r="BC9" s="18">
        <f t="shared" si="12"/>
        <v>22.4</v>
      </c>
    </row>
    <row r="10" spans="1:55" ht="12.75">
      <c r="A10" s="8" t="s">
        <v>39</v>
      </c>
      <c r="B10" s="13"/>
      <c r="C10" s="13"/>
      <c r="D10" s="13"/>
      <c r="E10" s="13">
        <v>1</v>
      </c>
      <c r="F10" s="13"/>
      <c r="G10" s="13"/>
      <c r="H10" s="13">
        <v>1</v>
      </c>
      <c r="I10" s="13"/>
      <c r="J10" s="13"/>
      <c r="K10" s="9"/>
      <c r="L10" s="21"/>
      <c r="M10" s="21"/>
      <c r="N10" s="21"/>
      <c r="O10" s="3">
        <f t="shared" si="0"/>
        <v>2</v>
      </c>
      <c r="P10" s="3">
        <f t="shared" si="1"/>
        <v>0.6666666666666666</v>
      </c>
      <c r="Q10" s="12">
        <f t="shared" si="2"/>
        <v>5</v>
      </c>
      <c r="R10" s="12">
        <f t="shared" si="3"/>
        <v>5</v>
      </c>
      <c r="S10" s="13">
        <v>5</v>
      </c>
      <c r="T10" s="13"/>
      <c r="U10" s="13"/>
      <c r="V10" s="13">
        <v>5</v>
      </c>
      <c r="W10" s="13"/>
      <c r="X10" s="13"/>
      <c r="Y10" s="1">
        <f t="shared" si="4"/>
        <v>10.666666666666668</v>
      </c>
      <c r="Z10" s="22" t="s">
        <v>31</v>
      </c>
      <c r="AB10" s="3">
        <f t="shared" si="5"/>
        <v>0</v>
      </c>
      <c r="AC10" s="3">
        <v>0</v>
      </c>
      <c r="AE10" s="3">
        <f t="shared" si="6"/>
        <v>0</v>
      </c>
      <c r="AF10" s="3">
        <f t="shared" si="7"/>
        <v>0</v>
      </c>
      <c r="AG10" s="15" t="str">
        <f t="shared" si="8"/>
        <v>ANO</v>
      </c>
      <c r="AH10" s="3">
        <f t="shared" si="9"/>
        <v>10.666666666666668</v>
      </c>
      <c r="AI10" s="3">
        <f t="shared" si="13"/>
        <v>26.666666666666668</v>
      </c>
      <c r="AJ10" s="3"/>
      <c r="AK10" s="1"/>
      <c r="AL10" s="3">
        <v>2</v>
      </c>
      <c r="AO10" s="3">
        <v>1</v>
      </c>
      <c r="AP10" s="3">
        <v>1</v>
      </c>
      <c r="AU10" s="3">
        <f t="shared" si="10"/>
        <v>4</v>
      </c>
      <c r="AV10" s="16">
        <v>5</v>
      </c>
      <c r="AY10" s="3">
        <v>5</v>
      </c>
      <c r="BB10" s="17">
        <f t="shared" si="11"/>
        <v>11.333333333333334</v>
      </c>
      <c r="BC10" s="18">
        <f t="shared" si="12"/>
        <v>22</v>
      </c>
    </row>
    <row r="11" spans="1:55" ht="12.75">
      <c r="A11" s="8" t="s">
        <v>40</v>
      </c>
      <c r="B11" s="13">
        <v>1</v>
      </c>
      <c r="C11" s="13">
        <v>1</v>
      </c>
      <c r="D11" s="13">
        <v>1</v>
      </c>
      <c r="E11" s="13"/>
      <c r="F11" s="13"/>
      <c r="G11" s="13"/>
      <c r="H11" s="13"/>
      <c r="I11" s="13"/>
      <c r="J11" s="13"/>
      <c r="K11" s="9"/>
      <c r="L11" s="21"/>
      <c r="M11" s="21"/>
      <c r="N11" s="21"/>
      <c r="O11" s="3">
        <f t="shared" si="0"/>
        <v>3</v>
      </c>
      <c r="P11" s="3">
        <f t="shared" si="1"/>
        <v>1</v>
      </c>
      <c r="Q11" s="12">
        <f t="shared" si="2"/>
        <v>5</v>
      </c>
      <c r="R11" s="12">
        <f t="shared" si="3"/>
        <v>4.5</v>
      </c>
      <c r="S11" s="13">
        <v>5</v>
      </c>
      <c r="T11" s="13"/>
      <c r="U11" s="13"/>
      <c r="V11" s="13">
        <v>4.5</v>
      </c>
      <c r="W11" s="13"/>
      <c r="X11" s="13"/>
      <c r="Y11" s="1">
        <f t="shared" si="4"/>
        <v>10.5</v>
      </c>
      <c r="Z11" s="22" t="s">
        <v>31</v>
      </c>
      <c r="AB11" s="3">
        <f t="shared" si="5"/>
        <v>0</v>
      </c>
      <c r="AC11" s="3">
        <v>0</v>
      </c>
      <c r="AE11" s="3">
        <f t="shared" si="6"/>
        <v>0</v>
      </c>
      <c r="AF11" s="3">
        <f t="shared" si="7"/>
        <v>0</v>
      </c>
      <c r="AG11" s="15" t="str">
        <f t="shared" si="8"/>
        <v>ANO</v>
      </c>
      <c r="AH11" s="3">
        <f t="shared" si="9"/>
        <v>10.5</v>
      </c>
      <c r="AI11" s="3">
        <f t="shared" si="13"/>
        <v>26.25</v>
      </c>
      <c r="AJ11" s="3"/>
      <c r="AK11" s="1"/>
      <c r="AL11" s="3">
        <v>1</v>
      </c>
      <c r="AO11" s="3">
        <v>1</v>
      </c>
      <c r="AP11" s="3">
        <v>1</v>
      </c>
      <c r="AU11" s="3">
        <f t="shared" si="10"/>
        <v>3</v>
      </c>
      <c r="AV11" s="16">
        <v>4.8</v>
      </c>
      <c r="AY11" s="3">
        <v>5</v>
      </c>
      <c r="BB11" s="17">
        <f t="shared" si="11"/>
        <v>10.8</v>
      </c>
      <c r="BC11" s="18">
        <f t="shared" si="12"/>
        <v>21.3</v>
      </c>
    </row>
    <row r="12" spans="1:55" s="27" customFormat="1" ht="12.75" hidden="1">
      <c r="A12" s="32" t="s">
        <v>41</v>
      </c>
      <c r="K12" s="33"/>
      <c r="L12" s="33"/>
      <c r="M12" s="33"/>
      <c r="N12" s="33"/>
      <c r="O12" s="27">
        <f t="shared" si="0"/>
        <v>0</v>
      </c>
      <c r="P12" s="27">
        <f t="shared" si="1"/>
        <v>0</v>
      </c>
      <c r="Q12" s="34">
        <f t="shared" si="2"/>
        <v>0</v>
      </c>
      <c r="R12" s="34">
        <f t="shared" si="3"/>
        <v>0</v>
      </c>
      <c r="Y12" s="29">
        <f t="shared" si="4"/>
        <v>0</v>
      </c>
      <c r="Z12" s="27">
        <v>0</v>
      </c>
      <c r="AB12" s="27">
        <f t="shared" si="5"/>
        <v>0</v>
      </c>
      <c r="AC12" s="27">
        <v>0</v>
      </c>
      <c r="AE12" s="27">
        <f t="shared" si="6"/>
        <v>0</v>
      </c>
      <c r="AF12" s="27">
        <f t="shared" si="7"/>
        <v>0</v>
      </c>
      <c r="AG12" s="29" t="str">
        <f t="shared" si="8"/>
        <v>NE</v>
      </c>
      <c r="AH12" s="27">
        <f t="shared" si="9"/>
        <v>0</v>
      </c>
      <c r="AI12" s="27">
        <f t="shared" si="13"/>
        <v>0</v>
      </c>
      <c r="AK12" s="29"/>
      <c r="AU12" s="3">
        <f t="shared" si="10"/>
        <v>0</v>
      </c>
      <c r="AV12" s="31"/>
      <c r="BB12" s="18">
        <f t="shared" si="11"/>
        <v>0</v>
      </c>
      <c r="BC12" s="18">
        <f t="shared" si="12"/>
        <v>0</v>
      </c>
    </row>
    <row r="13" spans="1:55" ht="12.75">
      <c r="A13" s="8" t="s">
        <v>42</v>
      </c>
      <c r="B13" s="13"/>
      <c r="C13" s="13"/>
      <c r="D13" s="13">
        <v>1</v>
      </c>
      <c r="E13" s="13"/>
      <c r="F13" s="13"/>
      <c r="G13" s="13"/>
      <c r="H13" s="13"/>
      <c r="I13" s="13"/>
      <c r="J13" s="13"/>
      <c r="K13" s="6"/>
      <c r="L13" s="6"/>
      <c r="M13" s="6"/>
      <c r="N13" s="6"/>
      <c r="O13" s="3">
        <f t="shared" si="0"/>
        <v>1</v>
      </c>
      <c r="P13" s="3">
        <f t="shared" si="1"/>
        <v>0.3333333333333333</v>
      </c>
      <c r="Q13" s="12">
        <f t="shared" si="2"/>
        <v>4.9</v>
      </c>
      <c r="R13" s="12">
        <f t="shared" si="3"/>
        <v>4.6000000000000005</v>
      </c>
      <c r="S13" s="13">
        <v>4.9</v>
      </c>
      <c r="T13" s="13"/>
      <c r="U13" s="13"/>
      <c r="V13" s="13">
        <v>4.6000000000000005</v>
      </c>
      <c r="W13" s="13"/>
      <c r="X13" s="13"/>
      <c r="Y13" s="1">
        <f t="shared" si="4"/>
        <v>9.833333333333334</v>
      </c>
      <c r="Z13" s="3">
        <v>0</v>
      </c>
      <c r="AB13" s="3">
        <f t="shared" si="5"/>
        <v>0</v>
      </c>
      <c r="AC13" s="3">
        <v>0</v>
      </c>
      <c r="AE13" s="3">
        <f t="shared" si="6"/>
        <v>0</v>
      </c>
      <c r="AF13" s="3">
        <f t="shared" si="7"/>
        <v>0</v>
      </c>
      <c r="AG13" s="15" t="str">
        <f t="shared" si="8"/>
        <v>ANO</v>
      </c>
      <c r="AH13" s="3">
        <f t="shared" si="9"/>
        <v>9.833333333333334</v>
      </c>
      <c r="AI13" s="3">
        <f t="shared" si="13"/>
        <v>24.583333333333336</v>
      </c>
      <c r="AJ13" s="3"/>
      <c r="AK13" s="1"/>
      <c r="AU13" s="3">
        <f t="shared" si="10"/>
        <v>0</v>
      </c>
      <c r="AV13" s="16">
        <v>4</v>
      </c>
      <c r="AY13" s="3">
        <v>4.1</v>
      </c>
      <c r="BB13" s="17">
        <f t="shared" si="11"/>
        <v>8.1</v>
      </c>
      <c r="BC13" s="18">
        <f t="shared" si="12"/>
        <v>17.933333333333334</v>
      </c>
    </row>
    <row r="14" spans="1:55" ht="12.75">
      <c r="A14" s="8" t="s">
        <v>43</v>
      </c>
      <c r="B14" s="13"/>
      <c r="C14" s="13">
        <v>1</v>
      </c>
      <c r="D14" s="13"/>
      <c r="E14" s="13"/>
      <c r="F14" s="13"/>
      <c r="G14" s="13"/>
      <c r="H14" s="13">
        <v>1</v>
      </c>
      <c r="I14" s="13"/>
      <c r="J14" s="13"/>
      <c r="K14" s="6"/>
      <c r="L14" s="6"/>
      <c r="M14" s="6"/>
      <c r="N14" s="6"/>
      <c r="O14" s="3">
        <f t="shared" si="0"/>
        <v>2</v>
      </c>
      <c r="P14" s="3">
        <f t="shared" si="1"/>
        <v>0.6666666666666666</v>
      </c>
      <c r="Q14" s="12">
        <f t="shared" si="2"/>
        <v>3.8</v>
      </c>
      <c r="R14" s="12">
        <f t="shared" si="3"/>
        <v>4</v>
      </c>
      <c r="S14" s="13">
        <v>3.8</v>
      </c>
      <c r="T14" s="13"/>
      <c r="U14" s="13"/>
      <c r="V14" s="13">
        <v>4</v>
      </c>
      <c r="W14" s="13"/>
      <c r="X14" s="13"/>
      <c r="Y14" s="1">
        <f t="shared" si="4"/>
        <v>8.466666666666667</v>
      </c>
      <c r="Z14" s="3">
        <v>0</v>
      </c>
      <c r="AB14" s="3">
        <f t="shared" si="5"/>
        <v>0</v>
      </c>
      <c r="AC14" s="3">
        <v>0</v>
      </c>
      <c r="AE14" s="3">
        <f t="shared" si="6"/>
        <v>0</v>
      </c>
      <c r="AF14" s="3">
        <f t="shared" si="7"/>
        <v>0</v>
      </c>
      <c r="AG14" s="15" t="str">
        <f t="shared" si="8"/>
        <v>ANO</v>
      </c>
      <c r="AH14" s="3">
        <f t="shared" si="9"/>
        <v>8.466666666666667</v>
      </c>
      <c r="AI14" s="3">
        <f t="shared" si="13"/>
        <v>21.166666666666664</v>
      </c>
      <c r="AJ14" s="3"/>
      <c r="AK14" s="1"/>
      <c r="AU14" s="3">
        <f t="shared" si="10"/>
        <v>0</v>
      </c>
      <c r="AV14" s="16">
        <v>4.5</v>
      </c>
      <c r="AY14" s="3">
        <v>4.7</v>
      </c>
      <c r="BB14" s="17">
        <f t="shared" si="11"/>
        <v>9.2</v>
      </c>
      <c r="BC14" s="18">
        <f t="shared" si="12"/>
        <v>17.666666666666664</v>
      </c>
    </row>
    <row r="15" spans="1:55" ht="12.75">
      <c r="A15" s="8" t="s">
        <v>44</v>
      </c>
      <c r="B15" s="13">
        <v>1</v>
      </c>
      <c r="C15" s="13">
        <v>1</v>
      </c>
      <c r="D15" s="13"/>
      <c r="E15" s="13">
        <v>1</v>
      </c>
      <c r="F15" s="13">
        <v>0</v>
      </c>
      <c r="G15" s="13"/>
      <c r="H15" s="13"/>
      <c r="I15" s="13"/>
      <c r="J15" s="13"/>
      <c r="K15" s="6"/>
      <c r="L15" s="6"/>
      <c r="M15" s="6"/>
      <c r="N15" s="6"/>
      <c r="O15" s="3">
        <f t="shared" si="0"/>
        <v>3</v>
      </c>
      <c r="P15" s="3">
        <f t="shared" si="1"/>
        <v>1</v>
      </c>
      <c r="Q15" s="12">
        <f t="shared" si="2"/>
        <v>5</v>
      </c>
      <c r="R15" s="12">
        <f t="shared" si="3"/>
        <v>5</v>
      </c>
      <c r="S15" s="13">
        <v>5</v>
      </c>
      <c r="T15" s="13"/>
      <c r="U15" s="13"/>
      <c r="V15" s="13">
        <v>5</v>
      </c>
      <c r="W15" s="13"/>
      <c r="X15" s="13"/>
      <c r="Y15" s="1">
        <f t="shared" si="4"/>
        <v>11</v>
      </c>
      <c r="Z15" s="3">
        <v>0</v>
      </c>
      <c r="AB15" s="3">
        <f t="shared" si="5"/>
        <v>0</v>
      </c>
      <c r="AC15" s="3">
        <v>0</v>
      </c>
      <c r="AE15" s="3">
        <f t="shared" si="6"/>
        <v>0</v>
      </c>
      <c r="AF15" s="3">
        <f t="shared" si="7"/>
        <v>0</v>
      </c>
      <c r="AG15" s="15" t="str">
        <f t="shared" si="8"/>
        <v>ANO</v>
      </c>
      <c r="AH15" s="3">
        <f t="shared" si="9"/>
        <v>11</v>
      </c>
      <c r="AI15" s="3">
        <f t="shared" si="13"/>
        <v>27.5</v>
      </c>
      <c r="AJ15" s="3"/>
      <c r="AK15" s="1"/>
      <c r="AL15" s="3">
        <v>1</v>
      </c>
      <c r="AU15" s="3">
        <f t="shared" si="10"/>
        <v>1</v>
      </c>
      <c r="AV15" s="16">
        <v>4.7</v>
      </c>
      <c r="AY15" s="3">
        <v>4.7</v>
      </c>
      <c r="BB15" s="17">
        <f t="shared" si="11"/>
        <v>9.733333333333334</v>
      </c>
      <c r="BC15" s="18">
        <f t="shared" si="12"/>
        <v>20.733333333333334</v>
      </c>
    </row>
    <row r="16" spans="1:55" ht="12.75">
      <c r="A16" s="8" t="s">
        <v>45</v>
      </c>
      <c r="B16" s="13"/>
      <c r="C16" s="13">
        <v>0</v>
      </c>
      <c r="D16" s="13"/>
      <c r="E16" s="13"/>
      <c r="F16" s="13"/>
      <c r="G16" s="13">
        <v>1</v>
      </c>
      <c r="H16" s="13">
        <v>1</v>
      </c>
      <c r="I16" s="13"/>
      <c r="J16" s="13"/>
      <c r="K16" s="6"/>
      <c r="L16" s="6"/>
      <c r="M16" s="6"/>
      <c r="N16" s="6"/>
      <c r="O16" s="3">
        <f t="shared" si="0"/>
        <v>2</v>
      </c>
      <c r="P16" s="3">
        <f t="shared" si="1"/>
        <v>0.6666666666666666</v>
      </c>
      <c r="Q16" s="12">
        <f t="shared" si="2"/>
        <v>5</v>
      </c>
      <c r="R16" s="12">
        <f t="shared" si="3"/>
        <v>5</v>
      </c>
      <c r="S16" s="13">
        <v>5</v>
      </c>
      <c r="T16" s="13"/>
      <c r="U16" s="13"/>
      <c r="V16" s="13">
        <v>5</v>
      </c>
      <c r="W16" s="13"/>
      <c r="X16" s="13"/>
      <c r="Y16" s="1">
        <f t="shared" si="4"/>
        <v>10.666666666666668</v>
      </c>
      <c r="Z16" s="3">
        <v>0</v>
      </c>
      <c r="AB16" s="3">
        <f t="shared" si="5"/>
        <v>0</v>
      </c>
      <c r="AC16" s="3">
        <v>0</v>
      </c>
      <c r="AE16" s="3">
        <f t="shared" si="6"/>
        <v>0</v>
      </c>
      <c r="AF16" s="3">
        <f t="shared" si="7"/>
        <v>0</v>
      </c>
      <c r="AG16" s="15" t="str">
        <f t="shared" si="8"/>
        <v>ANO</v>
      </c>
      <c r="AH16" s="3">
        <f t="shared" si="9"/>
        <v>10.666666666666668</v>
      </c>
      <c r="AI16" s="3">
        <f t="shared" si="13"/>
        <v>26.666666666666668</v>
      </c>
      <c r="AJ16" s="3"/>
      <c r="AK16" s="1"/>
      <c r="AL16" s="3">
        <v>1</v>
      </c>
      <c r="AN16" s="3">
        <v>1</v>
      </c>
      <c r="AO16" s="3">
        <v>1</v>
      </c>
      <c r="AQ16" s="3">
        <v>0.5</v>
      </c>
      <c r="AU16" s="3">
        <f t="shared" si="10"/>
        <v>3.5</v>
      </c>
      <c r="AV16" s="16">
        <v>5</v>
      </c>
      <c r="AY16" s="3">
        <v>4.9</v>
      </c>
      <c r="BB16" s="17">
        <f t="shared" si="11"/>
        <v>11.066666666666666</v>
      </c>
      <c r="BC16" s="18">
        <f t="shared" si="12"/>
        <v>21.733333333333334</v>
      </c>
    </row>
    <row r="17" spans="1:55" ht="12.75">
      <c r="A17" s="8" t="s">
        <v>46</v>
      </c>
      <c r="B17" s="13">
        <v>1</v>
      </c>
      <c r="C17" s="13"/>
      <c r="D17" s="13"/>
      <c r="E17" s="13"/>
      <c r="F17" s="13"/>
      <c r="G17" s="13"/>
      <c r="H17" s="13"/>
      <c r="I17" s="13"/>
      <c r="J17" s="13"/>
      <c r="K17" s="6"/>
      <c r="L17" s="6"/>
      <c r="M17" s="6"/>
      <c r="N17" s="6"/>
      <c r="O17" s="3">
        <f t="shared" si="0"/>
        <v>1</v>
      </c>
      <c r="P17" s="3">
        <f t="shared" si="1"/>
        <v>0.3333333333333333</v>
      </c>
      <c r="Q17" s="12">
        <f t="shared" si="2"/>
        <v>4.3</v>
      </c>
      <c r="R17" s="12">
        <f t="shared" si="3"/>
        <v>3</v>
      </c>
      <c r="S17" s="13">
        <v>4.3</v>
      </c>
      <c r="T17" s="13"/>
      <c r="U17" s="13"/>
      <c r="V17" s="13">
        <v>3</v>
      </c>
      <c r="W17" s="13"/>
      <c r="X17" s="13"/>
      <c r="Y17" s="1">
        <f t="shared" si="4"/>
        <v>7.633333333333333</v>
      </c>
      <c r="Z17" s="3">
        <v>0</v>
      </c>
      <c r="AB17" s="3">
        <f t="shared" si="5"/>
        <v>0</v>
      </c>
      <c r="AC17" s="3">
        <v>0</v>
      </c>
      <c r="AE17" s="3">
        <f t="shared" si="6"/>
        <v>0</v>
      </c>
      <c r="AF17" s="3">
        <f t="shared" si="7"/>
        <v>0</v>
      </c>
      <c r="AG17" s="15" t="str">
        <f t="shared" si="8"/>
        <v>ANO</v>
      </c>
      <c r="AH17" s="3">
        <f t="shared" si="9"/>
        <v>7.633333333333333</v>
      </c>
      <c r="AI17" s="3">
        <f t="shared" si="13"/>
        <v>19.083333333333332</v>
      </c>
      <c r="AJ17" s="3"/>
      <c r="AK17" s="1"/>
      <c r="AU17" s="3">
        <f t="shared" si="10"/>
        <v>0</v>
      </c>
      <c r="AV17" s="16">
        <v>1.6</v>
      </c>
      <c r="AY17" s="3">
        <v>3.5</v>
      </c>
      <c r="BB17" s="40">
        <f t="shared" si="11"/>
        <v>5.1</v>
      </c>
      <c r="BC17" s="18">
        <f t="shared" si="12"/>
        <v>12.733333333333333</v>
      </c>
    </row>
    <row r="18" spans="1:55" ht="12.75">
      <c r="A18" s="8" t="s">
        <v>47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">
        <f t="shared" si="0"/>
        <v>0</v>
      </c>
      <c r="P18" s="3">
        <f t="shared" si="1"/>
        <v>0</v>
      </c>
      <c r="Q18" s="12">
        <f t="shared" si="2"/>
        <v>4.7</v>
      </c>
      <c r="R18" s="12">
        <f t="shared" si="3"/>
        <v>5</v>
      </c>
      <c r="S18" s="13">
        <v>4.7</v>
      </c>
      <c r="T18" s="13"/>
      <c r="U18" s="13"/>
      <c r="V18" s="13">
        <v>5</v>
      </c>
      <c r="W18" s="13"/>
      <c r="X18" s="13"/>
      <c r="Y18" s="1">
        <f t="shared" si="4"/>
        <v>9.7</v>
      </c>
      <c r="AG18" s="15" t="str">
        <f t="shared" si="8"/>
        <v>ANO</v>
      </c>
      <c r="AU18" s="3">
        <f t="shared" si="10"/>
        <v>0</v>
      </c>
      <c r="AV18" s="16">
        <v>3.6</v>
      </c>
      <c r="AY18" s="3">
        <v>5</v>
      </c>
      <c r="BB18" s="17">
        <f t="shared" si="11"/>
        <v>8.6</v>
      </c>
      <c r="BC18" s="18">
        <f t="shared" si="12"/>
        <v>18.299999999999997</v>
      </c>
    </row>
    <row r="19" spans="1:55" ht="12.75">
      <c r="A19" s="8" t="s">
        <v>48</v>
      </c>
      <c r="B19" s="13">
        <v>1</v>
      </c>
      <c r="C19" s="13"/>
      <c r="D19" s="13"/>
      <c r="E19" s="13"/>
      <c r="F19" s="13"/>
      <c r="G19" s="13"/>
      <c r="H19" s="13">
        <v>1</v>
      </c>
      <c r="I19" s="13"/>
      <c r="J19" s="13"/>
      <c r="K19" s="6"/>
      <c r="L19" s="6"/>
      <c r="M19" s="6"/>
      <c r="N19" s="6"/>
      <c r="O19" s="3">
        <f t="shared" si="0"/>
        <v>2</v>
      </c>
      <c r="P19" s="3">
        <f t="shared" si="1"/>
        <v>0.6666666666666666</v>
      </c>
      <c r="Q19" s="12">
        <f t="shared" si="2"/>
        <v>4.7</v>
      </c>
      <c r="R19" s="12">
        <f t="shared" si="3"/>
        <v>5</v>
      </c>
      <c r="S19" s="13">
        <v>4.7</v>
      </c>
      <c r="T19" s="13"/>
      <c r="U19" s="13"/>
      <c r="V19" s="13">
        <v>5</v>
      </c>
      <c r="W19" s="13"/>
      <c r="X19" s="13"/>
      <c r="Y19" s="1">
        <f t="shared" si="4"/>
        <v>10.366666666666667</v>
      </c>
      <c r="Z19" s="3">
        <v>0</v>
      </c>
      <c r="AB19" s="3">
        <f aca="true" t="shared" si="14" ref="AB19:AB38">MAX(Z19:AA19)</f>
        <v>0</v>
      </c>
      <c r="AC19" s="3">
        <v>0</v>
      </c>
      <c r="AE19" s="3">
        <f aca="true" t="shared" si="15" ref="AE19:AE38">MAX(AC19:AD19)</f>
        <v>0</v>
      </c>
      <c r="AF19" s="3">
        <f aca="true" t="shared" si="16" ref="AF19:AF38">AB19+AE19</f>
        <v>0</v>
      </c>
      <c r="AG19" s="15" t="str">
        <f t="shared" si="8"/>
        <v>ANO</v>
      </c>
      <c r="AH19" s="3">
        <f aca="true" t="shared" si="17" ref="AH19:AH32">AF19+Y19</f>
        <v>10.366666666666667</v>
      </c>
      <c r="AI19" s="3">
        <f aca="true" t="shared" si="18" ref="AI19:AI32">AH19*50/20</f>
        <v>25.916666666666668</v>
      </c>
      <c r="AJ19" s="3"/>
      <c r="AK19" s="1"/>
      <c r="AO19" s="3">
        <v>1</v>
      </c>
      <c r="AU19" s="3">
        <f t="shared" si="10"/>
        <v>1</v>
      </c>
      <c r="AV19" s="16">
        <v>4.9</v>
      </c>
      <c r="AY19" s="3">
        <v>3.9</v>
      </c>
      <c r="BB19" s="17">
        <f t="shared" si="11"/>
        <v>9.133333333333335</v>
      </c>
      <c r="BC19" s="18">
        <f t="shared" si="12"/>
        <v>19.5</v>
      </c>
    </row>
    <row r="20" spans="1:55" ht="12.75">
      <c r="A20" s="8" t="s">
        <v>49</v>
      </c>
      <c r="B20" s="13"/>
      <c r="C20" s="13"/>
      <c r="D20" s="13"/>
      <c r="E20" s="13"/>
      <c r="F20" s="13"/>
      <c r="G20" s="13"/>
      <c r="H20" s="13">
        <v>1</v>
      </c>
      <c r="I20" s="13"/>
      <c r="J20" s="13"/>
      <c r="K20" s="6"/>
      <c r="L20" s="6"/>
      <c r="M20" s="6"/>
      <c r="N20" s="6"/>
      <c r="O20" s="3">
        <f t="shared" si="0"/>
        <v>1</v>
      </c>
      <c r="P20" s="3">
        <f t="shared" si="1"/>
        <v>0.3333333333333333</v>
      </c>
      <c r="Q20" s="12">
        <f t="shared" si="2"/>
        <v>5</v>
      </c>
      <c r="R20" s="12">
        <f t="shared" si="3"/>
        <v>4.9</v>
      </c>
      <c r="S20" s="13">
        <v>5</v>
      </c>
      <c r="T20" s="13"/>
      <c r="U20" s="13"/>
      <c r="V20" s="13">
        <v>4.9</v>
      </c>
      <c r="W20" s="13"/>
      <c r="X20" s="13"/>
      <c r="Y20" s="1">
        <f t="shared" si="4"/>
        <v>10.233333333333334</v>
      </c>
      <c r="Z20" s="3">
        <v>0</v>
      </c>
      <c r="AB20" s="3">
        <f t="shared" si="14"/>
        <v>0</v>
      </c>
      <c r="AC20" s="3">
        <v>0</v>
      </c>
      <c r="AE20" s="3">
        <f t="shared" si="15"/>
        <v>0</v>
      </c>
      <c r="AF20" s="3">
        <f t="shared" si="16"/>
        <v>0</v>
      </c>
      <c r="AG20" s="15" t="str">
        <f t="shared" si="8"/>
        <v>ANO</v>
      </c>
      <c r="AH20" s="3">
        <f t="shared" si="17"/>
        <v>10.233333333333334</v>
      </c>
      <c r="AI20" s="3">
        <f t="shared" si="18"/>
        <v>25.583333333333336</v>
      </c>
      <c r="AJ20" s="3"/>
      <c r="AK20" s="1"/>
      <c r="AL20" s="3">
        <v>1</v>
      </c>
      <c r="AO20" s="3">
        <v>1</v>
      </c>
      <c r="AQ20" s="3">
        <v>1</v>
      </c>
      <c r="AU20" s="3">
        <f t="shared" si="10"/>
        <v>3</v>
      </c>
      <c r="AV20" s="16">
        <v>4.9</v>
      </c>
      <c r="AY20" s="3">
        <v>4.9</v>
      </c>
      <c r="BB20" s="17">
        <f t="shared" si="11"/>
        <v>10.8</v>
      </c>
      <c r="BC20" s="18">
        <f t="shared" si="12"/>
        <v>21.033333333333335</v>
      </c>
    </row>
    <row r="21" spans="1:55" ht="12.75">
      <c r="A21" s="8" t="s">
        <v>50</v>
      </c>
      <c r="B21" s="13">
        <v>1</v>
      </c>
      <c r="C21" s="13">
        <v>1</v>
      </c>
      <c r="D21" s="13"/>
      <c r="E21" s="13"/>
      <c r="F21" s="13"/>
      <c r="G21" s="13"/>
      <c r="H21" s="13"/>
      <c r="I21" s="13"/>
      <c r="J21" s="13"/>
      <c r="K21" s="6"/>
      <c r="L21" s="6"/>
      <c r="M21" s="6"/>
      <c r="N21" s="6"/>
      <c r="O21" s="3">
        <f t="shared" si="0"/>
        <v>2</v>
      </c>
      <c r="P21" s="3">
        <f t="shared" si="1"/>
        <v>0.6666666666666666</v>
      </c>
      <c r="Q21" s="12">
        <f t="shared" si="2"/>
        <v>5</v>
      </c>
      <c r="R21" s="12">
        <f t="shared" si="3"/>
        <v>4.9</v>
      </c>
      <c r="S21" s="13">
        <v>5</v>
      </c>
      <c r="T21" s="13"/>
      <c r="U21" s="13"/>
      <c r="V21" s="13">
        <v>4.9</v>
      </c>
      <c r="W21" s="13"/>
      <c r="X21" s="13"/>
      <c r="Y21" s="1">
        <f t="shared" si="4"/>
        <v>10.566666666666666</v>
      </c>
      <c r="Z21" s="3">
        <v>0</v>
      </c>
      <c r="AB21" s="3">
        <f t="shared" si="14"/>
        <v>0</v>
      </c>
      <c r="AC21" s="3">
        <v>0</v>
      </c>
      <c r="AE21" s="3">
        <f t="shared" si="15"/>
        <v>0</v>
      </c>
      <c r="AF21" s="3">
        <f t="shared" si="16"/>
        <v>0</v>
      </c>
      <c r="AG21" s="15" t="str">
        <f t="shared" si="8"/>
        <v>ANO</v>
      </c>
      <c r="AH21" s="3">
        <f t="shared" si="17"/>
        <v>10.566666666666666</v>
      </c>
      <c r="AI21" s="3">
        <f t="shared" si="18"/>
        <v>26.416666666666668</v>
      </c>
      <c r="AJ21" s="3"/>
      <c r="AK21" s="1"/>
      <c r="AO21" s="3">
        <v>1</v>
      </c>
      <c r="AU21" s="3">
        <f t="shared" si="10"/>
        <v>1</v>
      </c>
      <c r="AV21" s="16">
        <v>4.9</v>
      </c>
      <c r="AY21" s="3">
        <v>5</v>
      </c>
      <c r="BB21" s="17">
        <f t="shared" si="11"/>
        <v>10.233333333333334</v>
      </c>
      <c r="BC21" s="18">
        <f t="shared" si="12"/>
        <v>20.8</v>
      </c>
    </row>
    <row r="22" spans="1:55" ht="12.75">
      <c r="A22" s="8" t="s">
        <v>51</v>
      </c>
      <c r="B22" s="13"/>
      <c r="C22" s="13">
        <v>1</v>
      </c>
      <c r="D22" s="13"/>
      <c r="E22" s="13">
        <v>1</v>
      </c>
      <c r="F22" s="13"/>
      <c r="G22" s="13">
        <v>1</v>
      </c>
      <c r="H22" s="13"/>
      <c r="I22" s="13"/>
      <c r="J22" s="13"/>
      <c r="K22" s="6"/>
      <c r="L22" s="6"/>
      <c r="M22" s="6"/>
      <c r="N22" s="6"/>
      <c r="O22" s="3">
        <f t="shared" si="0"/>
        <v>3</v>
      </c>
      <c r="P22" s="3">
        <f t="shared" si="1"/>
        <v>1</v>
      </c>
      <c r="Q22" s="12">
        <f t="shared" si="2"/>
        <v>4.8</v>
      </c>
      <c r="R22" s="12">
        <f t="shared" si="3"/>
        <v>4.5</v>
      </c>
      <c r="S22" s="13">
        <v>4.8</v>
      </c>
      <c r="T22" s="13"/>
      <c r="U22" s="13"/>
      <c r="V22" s="13">
        <v>4.5</v>
      </c>
      <c r="W22" s="13"/>
      <c r="X22" s="13"/>
      <c r="Y22" s="1">
        <f t="shared" si="4"/>
        <v>10.3</v>
      </c>
      <c r="Z22" s="3">
        <v>0</v>
      </c>
      <c r="AB22" s="3">
        <f t="shared" si="14"/>
        <v>0</v>
      </c>
      <c r="AC22" s="3">
        <v>0</v>
      </c>
      <c r="AE22" s="3">
        <f t="shared" si="15"/>
        <v>0</v>
      </c>
      <c r="AF22" s="3">
        <f t="shared" si="16"/>
        <v>0</v>
      </c>
      <c r="AG22" s="15" t="str">
        <f t="shared" si="8"/>
        <v>ANO</v>
      </c>
      <c r="AH22" s="3">
        <f t="shared" si="17"/>
        <v>10.3</v>
      </c>
      <c r="AI22" s="3">
        <f t="shared" si="18"/>
        <v>25.75</v>
      </c>
      <c r="AJ22" s="3"/>
      <c r="AK22" s="1"/>
      <c r="AL22" s="3">
        <v>2</v>
      </c>
      <c r="AM22" s="3">
        <v>1</v>
      </c>
      <c r="AO22" s="3">
        <v>1</v>
      </c>
      <c r="AP22" s="3">
        <v>1</v>
      </c>
      <c r="AU22" s="3">
        <f t="shared" si="10"/>
        <v>5</v>
      </c>
      <c r="AV22" s="16">
        <v>4.1</v>
      </c>
      <c r="AY22" s="3">
        <v>4.5</v>
      </c>
      <c r="BB22" s="17">
        <f t="shared" si="11"/>
        <v>10.266666666666666</v>
      </c>
      <c r="BC22" s="18">
        <f t="shared" si="12"/>
        <v>20.566666666666666</v>
      </c>
    </row>
    <row r="23" spans="1:55" s="27" customFormat="1" ht="12.75" hidden="1">
      <c r="A23" s="23" t="s">
        <v>52</v>
      </c>
      <c r="B23" s="24"/>
      <c r="C23" s="24"/>
      <c r="D23" s="24"/>
      <c r="E23" s="24"/>
      <c r="F23" s="24"/>
      <c r="G23" s="24"/>
      <c r="H23" s="24"/>
      <c r="I23" s="24"/>
      <c r="J23" s="24"/>
      <c r="K23" s="33"/>
      <c r="L23" s="33"/>
      <c r="M23" s="33"/>
      <c r="N23" s="33"/>
      <c r="O23" s="27">
        <f t="shared" si="0"/>
        <v>0</v>
      </c>
      <c r="P23" s="27">
        <f t="shared" si="1"/>
        <v>0</v>
      </c>
      <c r="Q23" s="28">
        <f t="shared" si="2"/>
        <v>0</v>
      </c>
      <c r="R23" s="28">
        <f t="shared" si="3"/>
        <v>0</v>
      </c>
      <c r="S23" s="24"/>
      <c r="T23" s="24"/>
      <c r="U23" s="24"/>
      <c r="V23" s="24"/>
      <c r="W23" s="24"/>
      <c r="X23" s="24"/>
      <c r="Y23" s="29">
        <f t="shared" si="4"/>
        <v>0</v>
      </c>
      <c r="Z23" s="27">
        <v>0</v>
      </c>
      <c r="AB23" s="27">
        <f t="shared" si="14"/>
        <v>0</v>
      </c>
      <c r="AC23" s="27">
        <v>0</v>
      </c>
      <c r="AE23" s="27">
        <f t="shared" si="15"/>
        <v>0</v>
      </c>
      <c r="AF23" s="27">
        <f t="shared" si="16"/>
        <v>0</v>
      </c>
      <c r="AG23" s="29" t="str">
        <f t="shared" si="8"/>
        <v>NE</v>
      </c>
      <c r="AH23" s="27">
        <f t="shared" si="17"/>
        <v>0</v>
      </c>
      <c r="AI23" s="27">
        <f t="shared" si="18"/>
        <v>0</v>
      </c>
      <c r="AK23" s="29"/>
      <c r="AU23" s="3">
        <f t="shared" si="10"/>
        <v>0</v>
      </c>
      <c r="AV23" s="31"/>
      <c r="BB23" s="17">
        <f t="shared" si="11"/>
        <v>0</v>
      </c>
      <c r="BC23" s="18">
        <f t="shared" si="12"/>
        <v>0</v>
      </c>
    </row>
    <row r="24" spans="1:55" ht="12.75">
      <c r="A24" s="8" t="s">
        <v>53</v>
      </c>
      <c r="B24" s="13">
        <v>1</v>
      </c>
      <c r="C24" s="13">
        <v>1</v>
      </c>
      <c r="D24" s="13">
        <v>1</v>
      </c>
      <c r="E24" s="13"/>
      <c r="F24" s="13"/>
      <c r="G24" s="13">
        <v>1</v>
      </c>
      <c r="H24" s="13">
        <v>1</v>
      </c>
      <c r="I24" s="13"/>
      <c r="J24" s="13"/>
      <c r="K24" s="6"/>
      <c r="L24" s="6"/>
      <c r="M24" s="6"/>
      <c r="N24" s="6"/>
      <c r="O24" s="3">
        <f t="shared" si="0"/>
        <v>5</v>
      </c>
      <c r="P24" s="3">
        <f t="shared" si="1"/>
        <v>1.6666666666666667</v>
      </c>
      <c r="Q24" s="12">
        <f t="shared" si="2"/>
        <v>4.7</v>
      </c>
      <c r="R24" s="12">
        <f t="shared" si="3"/>
        <v>5</v>
      </c>
      <c r="S24" s="13">
        <v>4.7</v>
      </c>
      <c r="T24" s="13"/>
      <c r="U24" s="13"/>
      <c r="V24" s="13">
        <v>5</v>
      </c>
      <c r="W24" s="13"/>
      <c r="X24" s="13"/>
      <c r="Y24" s="1">
        <f t="shared" si="4"/>
        <v>11.366666666666667</v>
      </c>
      <c r="Z24" s="3">
        <v>0</v>
      </c>
      <c r="AB24" s="3">
        <f t="shared" si="14"/>
        <v>0</v>
      </c>
      <c r="AC24" s="3">
        <v>0</v>
      </c>
      <c r="AE24" s="3">
        <f t="shared" si="15"/>
        <v>0</v>
      </c>
      <c r="AF24" s="3">
        <f t="shared" si="16"/>
        <v>0</v>
      </c>
      <c r="AG24" s="15" t="str">
        <f t="shared" si="8"/>
        <v>ANO</v>
      </c>
      <c r="AH24" s="3">
        <f t="shared" si="17"/>
        <v>11.366666666666667</v>
      </c>
      <c r="AI24" s="3">
        <f t="shared" si="18"/>
        <v>28.416666666666668</v>
      </c>
      <c r="AJ24" s="3"/>
      <c r="AK24" s="1"/>
      <c r="AM24" s="3">
        <v>1</v>
      </c>
      <c r="AN24" s="3">
        <v>1</v>
      </c>
      <c r="AO24" s="3">
        <v>1</v>
      </c>
      <c r="AU24" s="3">
        <f t="shared" si="10"/>
        <v>3</v>
      </c>
      <c r="AV24" s="16">
        <v>4.6000000000000005</v>
      </c>
      <c r="AY24" s="3">
        <v>5</v>
      </c>
      <c r="BB24" s="17">
        <f t="shared" si="11"/>
        <v>10.600000000000001</v>
      </c>
      <c r="BC24" s="18">
        <f t="shared" si="12"/>
        <v>21.96666666666667</v>
      </c>
    </row>
    <row r="25" spans="1:55" ht="12.75">
      <c r="A25" s="8" t="s">
        <v>54</v>
      </c>
      <c r="B25" s="13">
        <v>1</v>
      </c>
      <c r="C25" s="13"/>
      <c r="D25" s="13"/>
      <c r="E25" s="13"/>
      <c r="F25" s="13"/>
      <c r="G25" s="13"/>
      <c r="H25" s="13"/>
      <c r="I25" s="13"/>
      <c r="J25" s="13"/>
      <c r="K25" s="6"/>
      <c r="L25" s="6"/>
      <c r="M25" s="6"/>
      <c r="N25" s="6"/>
      <c r="O25" s="3">
        <f t="shared" si="0"/>
        <v>1</v>
      </c>
      <c r="P25" s="3">
        <f t="shared" si="1"/>
        <v>0.3333333333333333</v>
      </c>
      <c r="Q25" s="12">
        <f t="shared" si="2"/>
        <v>5</v>
      </c>
      <c r="R25" s="12">
        <f t="shared" si="3"/>
        <v>5</v>
      </c>
      <c r="S25" s="13">
        <v>5</v>
      </c>
      <c r="T25" s="13"/>
      <c r="U25" s="13"/>
      <c r="V25" s="13">
        <v>5</v>
      </c>
      <c r="W25" s="13"/>
      <c r="X25" s="13"/>
      <c r="Y25" s="1">
        <f t="shared" si="4"/>
        <v>10.333333333333332</v>
      </c>
      <c r="Z25" s="3">
        <v>0</v>
      </c>
      <c r="AB25" s="3">
        <f t="shared" si="14"/>
        <v>0</v>
      </c>
      <c r="AC25" s="3">
        <v>0</v>
      </c>
      <c r="AE25" s="3">
        <f t="shared" si="15"/>
        <v>0</v>
      </c>
      <c r="AF25" s="3">
        <f t="shared" si="16"/>
        <v>0</v>
      </c>
      <c r="AG25" s="15" t="str">
        <f t="shared" si="8"/>
        <v>ANO</v>
      </c>
      <c r="AH25" s="3">
        <f t="shared" si="17"/>
        <v>10.333333333333332</v>
      </c>
      <c r="AI25" s="3">
        <f t="shared" si="18"/>
        <v>25.833333333333332</v>
      </c>
      <c r="AJ25" s="3"/>
      <c r="AK25" s="1"/>
      <c r="AN25" s="3">
        <v>1</v>
      </c>
      <c r="AU25" s="3">
        <f t="shared" si="10"/>
        <v>1</v>
      </c>
      <c r="AV25" s="16">
        <v>5</v>
      </c>
      <c r="AY25" s="3">
        <v>4.6</v>
      </c>
      <c r="BB25" s="17">
        <f t="shared" si="11"/>
        <v>9.933333333333334</v>
      </c>
      <c r="BC25" s="18">
        <f t="shared" si="12"/>
        <v>20.266666666666666</v>
      </c>
    </row>
    <row r="26" spans="1:55" ht="12.75">
      <c r="A26" s="8" t="s">
        <v>55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6"/>
      <c r="L26" s="6"/>
      <c r="M26" s="6"/>
      <c r="N26" s="6"/>
      <c r="O26" s="3">
        <f t="shared" si="0"/>
        <v>1</v>
      </c>
      <c r="P26" s="3">
        <f t="shared" si="1"/>
        <v>0.3333333333333333</v>
      </c>
      <c r="Q26" s="12">
        <f t="shared" si="2"/>
        <v>5</v>
      </c>
      <c r="R26" s="12">
        <f t="shared" si="3"/>
        <v>4.1</v>
      </c>
      <c r="S26" s="13">
        <v>5</v>
      </c>
      <c r="T26" s="13"/>
      <c r="U26" s="13"/>
      <c r="V26" s="13">
        <v>4.1</v>
      </c>
      <c r="W26" s="13"/>
      <c r="X26" s="13"/>
      <c r="Y26" s="1">
        <f t="shared" si="4"/>
        <v>9.433333333333334</v>
      </c>
      <c r="Z26" s="3">
        <v>0</v>
      </c>
      <c r="AB26" s="3">
        <f t="shared" si="14"/>
        <v>0</v>
      </c>
      <c r="AC26" s="3">
        <v>0</v>
      </c>
      <c r="AE26" s="3">
        <f t="shared" si="15"/>
        <v>0</v>
      </c>
      <c r="AF26" s="3">
        <f t="shared" si="16"/>
        <v>0</v>
      </c>
      <c r="AG26" s="15" t="str">
        <f t="shared" si="8"/>
        <v>ANO</v>
      </c>
      <c r="AH26" s="3">
        <f t="shared" si="17"/>
        <v>9.433333333333334</v>
      </c>
      <c r="AI26" s="3">
        <f t="shared" si="18"/>
        <v>23.583333333333336</v>
      </c>
      <c r="AJ26" s="3"/>
      <c r="AK26" s="1"/>
      <c r="AQ26" s="3">
        <v>1</v>
      </c>
      <c r="AU26" s="3">
        <f t="shared" si="10"/>
        <v>1</v>
      </c>
      <c r="AV26" s="16">
        <v>5</v>
      </c>
      <c r="AY26" s="3">
        <v>2.4</v>
      </c>
      <c r="BB26" s="17">
        <f t="shared" si="11"/>
        <v>7.733333333333333</v>
      </c>
      <c r="BC26" s="18">
        <f t="shared" si="12"/>
        <v>17.166666666666668</v>
      </c>
    </row>
    <row r="27" spans="1:55" ht="12.75">
      <c r="A27" s="8" t="s">
        <v>56</v>
      </c>
      <c r="B27" s="13"/>
      <c r="C27" s="13"/>
      <c r="D27" s="13"/>
      <c r="E27" s="13"/>
      <c r="F27" s="13"/>
      <c r="G27" s="13"/>
      <c r="H27" s="13"/>
      <c r="I27" s="13"/>
      <c r="J27" s="13"/>
      <c r="K27" s="6"/>
      <c r="L27" s="6"/>
      <c r="M27" s="6"/>
      <c r="N27" s="6"/>
      <c r="O27" s="3">
        <f t="shared" si="0"/>
        <v>0</v>
      </c>
      <c r="P27" s="3">
        <f t="shared" si="1"/>
        <v>0</v>
      </c>
      <c r="Q27" s="12">
        <f t="shared" si="2"/>
        <v>5</v>
      </c>
      <c r="R27" s="12">
        <f t="shared" si="3"/>
        <v>5</v>
      </c>
      <c r="S27" s="13">
        <v>5</v>
      </c>
      <c r="T27" s="13"/>
      <c r="U27" s="13"/>
      <c r="V27" s="13">
        <v>5</v>
      </c>
      <c r="W27" s="13"/>
      <c r="X27" s="13"/>
      <c r="Y27" s="1">
        <f t="shared" si="4"/>
        <v>10</v>
      </c>
      <c r="Z27" s="3">
        <v>0</v>
      </c>
      <c r="AB27" s="3">
        <f t="shared" si="14"/>
        <v>0</v>
      </c>
      <c r="AC27" s="3">
        <v>0</v>
      </c>
      <c r="AE27" s="3">
        <f t="shared" si="15"/>
        <v>0</v>
      </c>
      <c r="AF27" s="3">
        <f t="shared" si="16"/>
        <v>0</v>
      </c>
      <c r="AG27" s="15" t="str">
        <f t="shared" si="8"/>
        <v>ANO</v>
      </c>
      <c r="AH27" s="3">
        <f t="shared" si="17"/>
        <v>10</v>
      </c>
      <c r="AI27" s="3">
        <f t="shared" si="18"/>
        <v>25</v>
      </c>
      <c r="AJ27" s="3"/>
      <c r="AK27" s="1"/>
      <c r="AO27" s="3">
        <v>1</v>
      </c>
      <c r="AU27" s="3">
        <f t="shared" si="10"/>
        <v>1</v>
      </c>
      <c r="AV27" s="16">
        <v>4.9</v>
      </c>
      <c r="AY27" s="3">
        <v>5</v>
      </c>
      <c r="BB27" s="17">
        <f t="shared" si="11"/>
        <v>10.233333333333334</v>
      </c>
      <c r="BC27" s="18">
        <f t="shared" si="12"/>
        <v>20.233333333333334</v>
      </c>
    </row>
    <row r="28" spans="1:55" ht="12.75">
      <c r="A28" s="8" t="s">
        <v>57</v>
      </c>
      <c r="B28" s="13"/>
      <c r="C28" s="13"/>
      <c r="D28" s="13"/>
      <c r="E28" s="13"/>
      <c r="F28" s="13"/>
      <c r="G28" s="13"/>
      <c r="H28" s="13"/>
      <c r="I28" s="13"/>
      <c r="J28" s="13"/>
      <c r="K28" s="6"/>
      <c r="L28" s="6"/>
      <c r="M28" s="6"/>
      <c r="N28" s="6"/>
      <c r="O28" s="3">
        <f t="shared" si="0"/>
        <v>0</v>
      </c>
      <c r="P28" s="3">
        <f t="shared" si="1"/>
        <v>0</v>
      </c>
      <c r="Q28" s="12">
        <f t="shared" si="2"/>
        <v>5</v>
      </c>
      <c r="R28" s="12">
        <f t="shared" si="3"/>
        <v>5</v>
      </c>
      <c r="S28" s="13">
        <v>5</v>
      </c>
      <c r="T28" s="13"/>
      <c r="U28" s="13"/>
      <c r="V28" s="13">
        <v>5</v>
      </c>
      <c r="W28" s="13"/>
      <c r="X28" s="13"/>
      <c r="Y28" s="1">
        <f t="shared" si="4"/>
        <v>10</v>
      </c>
      <c r="Z28" s="3">
        <v>0</v>
      </c>
      <c r="AB28" s="3">
        <f t="shared" si="14"/>
        <v>0</v>
      </c>
      <c r="AC28" s="3">
        <v>0</v>
      </c>
      <c r="AE28" s="3">
        <f t="shared" si="15"/>
        <v>0</v>
      </c>
      <c r="AF28" s="3">
        <f t="shared" si="16"/>
        <v>0</v>
      </c>
      <c r="AG28" s="15" t="str">
        <f t="shared" si="8"/>
        <v>ANO</v>
      </c>
      <c r="AH28" s="3">
        <f t="shared" si="17"/>
        <v>10</v>
      </c>
      <c r="AI28" s="3">
        <f t="shared" si="18"/>
        <v>25</v>
      </c>
      <c r="AJ28" s="3"/>
      <c r="AK28" s="1"/>
      <c r="AO28" s="3">
        <v>1</v>
      </c>
      <c r="AU28" s="3">
        <f t="shared" si="10"/>
        <v>1</v>
      </c>
      <c r="AV28" s="16">
        <v>3.1</v>
      </c>
      <c r="AY28" s="3">
        <v>2.5</v>
      </c>
      <c r="BB28" s="17">
        <f t="shared" si="11"/>
        <v>5.933333333333333</v>
      </c>
      <c r="BC28" s="18">
        <f t="shared" si="12"/>
        <v>15.933333333333334</v>
      </c>
    </row>
    <row r="29" spans="1:55" ht="12.75">
      <c r="A29" s="8" t="s">
        <v>58</v>
      </c>
      <c r="B29" s="13"/>
      <c r="C29" s="13">
        <v>0</v>
      </c>
      <c r="D29" s="13">
        <v>1</v>
      </c>
      <c r="E29" s="13">
        <v>1</v>
      </c>
      <c r="F29" s="13"/>
      <c r="G29" s="13"/>
      <c r="H29" s="13"/>
      <c r="I29" s="13"/>
      <c r="J29" s="13"/>
      <c r="K29" s="6"/>
      <c r="L29" s="6"/>
      <c r="M29" s="6"/>
      <c r="N29" s="6"/>
      <c r="O29" s="3">
        <f t="shared" si="0"/>
        <v>2</v>
      </c>
      <c r="P29" s="3">
        <f t="shared" si="1"/>
        <v>0.6666666666666666</v>
      </c>
      <c r="Q29" s="12">
        <f t="shared" si="2"/>
        <v>5</v>
      </c>
      <c r="R29" s="12">
        <f t="shared" si="3"/>
        <v>4</v>
      </c>
      <c r="S29" s="13">
        <v>5</v>
      </c>
      <c r="T29" s="13"/>
      <c r="U29" s="13"/>
      <c r="V29" s="13">
        <v>4</v>
      </c>
      <c r="W29" s="13"/>
      <c r="X29" s="13"/>
      <c r="Y29" s="1">
        <f t="shared" si="4"/>
        <v>9.666666666666668</v>
      </c>
      <c r="Z29" s="3">
        <v>0</v>
      </c>
      <c r="AB29" s="3">
        <f t="shared" si="14"/>
        <v>0</v>
      </c>
      <c r="AC29" s="3">
        <v>0</v>
      </c>
      <c r="AE29" s="3">
        <f t="shared" si="15"/>
        <v>0</v>
      </c>
      <c r="AF29" s="3">
        <f t="shared" si="16"/>
        <v>0</v>
      </c>
      <c r="AG29" s="15" t="str">
        <f t="shared" si="8"/>
        <v>ANO</v>
      </c>
      <c r="AH29" s="3">
        <f t="shared" si="17"/>
        <v>9.666666666666668</v>
      </c>
      <c r="AI29" s="3">
        <f t="shared" si="18"/>
        <v>24.166666666666668</v>
      </c>
      <c r="AJ29" s="3"/>
      <c r="AK29" s="1"/>
      <c r="AO29" s="3">
        <v>1</v>
      </c>
      <c r="AU29" s="3">
        <f t="shared" si="10"/>
        <v>1</v>
      </c>
      <c r="AV29" s="16">
        <v>4.9</v>
      </c>
      <c r="AY29" s="3">
        <v>2.7</v>
      </c>
      <c r="BB29" s="17">
        <f t="shared" si="11"/>
        <v>7.933333333333334</v>
      </c>
      <c r="BC29" s="18">
        <f t="shared" si="12"/>
        <v>17.6</v>
      </c>
    </row>
    <row r="30" spans="1:55" ht="12.75">
      <c r="A30" s="8" t="s">
        <v>59</v>
      </c>
      <c r="B30" s="13"/>
      <c r="C30" s="13"/>
      <c r="D30" s="13"/>
      <c r="E30" s="13"/>
      <c r="F30" s="13"/>
      <c r="G30" s="13"/>
      <c r="H30" s="13">
        <v>1</v>
      </c>
      <c r="I30" s="13"/>
      <c r="J30" s="13"/>
      <c r="K30" s="6"/>
      <c r="L30" s="6"/>
      <c r="M30" s="6"/>
      <c r="N30" s="6"/>
      <c r="O30" s="3">
        <f t="shared" si="0"/>
        <v>1</v>
      </c>
      <c r="P30" s="3">
        <f t="shared" si="1"/>
        <v>0.3333333333333333</v>
      </c>
      <c r="Q30" s="12">
        <f t="shared" si="2"/>
        <v>5</v>
      </c>
      <c r="R30" s="12">
        <f t="shared" si="3"/>
        <v>5</v>
      </c>
      <c r="S30" s="13">
        <v>5</v>
      </c>
      <c r="T30" s="13"/>
      <c r="U30" s="13"/>
      <c r="V30" s="13">
        <v>5</v>
      </c>
      <c r="W30" s="13"/>
      <c r="X30" s="13"/>
      <c r="Y30" s="1">
        <f t="shared" si="4"/>
        <v>10.333333333333332</v>
      </c>
      <c r="Z30" s="3">
        <v>0</v>
      </c>
      <c r="AB30" s="3">
        <f t="shared" si="14"/>
        <v>0</v>
      </c>
      <c r="AC30" s="3">
        <v>0</v>
      </c>
      <c r="AE30" s="3">
        <f t="shared" si="15"/>
        <v>0</v>
      </c>
      <c r="AF30" s="3">
        <f t="shared" si="16"/>
        <v>0</v>
      </c>
      <c r="AG30" s="15" t="str">
        <f t="shared" si="8"/>
        <v>ANO</v>
      </c>
      <c r="AH30" s="3">
        <f t="shared" si="17"/>
        <v>10.333333333333332</v>
      </c>
      <c r="AI30" s="3">
        <f t="shared" si="18"/>
        <v>25.833333333333332</v>
      </c>
      <c r="AJ30" s="3"/>
      <c r="AK30" s="1"/>
      <c r="AL30" s="3">
        <v>1</v>
      </c>
      <c r="AU30" s="3">
        <f t="shared" si="10"/>
        <v>1</v>
      </c>
      <c r="AV30" s="16">
        <v>4.6000000000000005</v>
      </c>
      <c r="AY30" s="3">
        <v>4.8</v>
      </c>
      <c r="BB30" s="17">
        <f t="shared" si="11"/>
        <v>9.733333333333334</v>
      </c>
      <c r="BC30" s="18">
        <f t="shared" si="12"/>
        <v>20.066666666666666</v>
      </c>
    </row>
    <row r="31" spans="1:55" ht="12.75">
      <c r="A31" s="8" t="s">
        <v>60</v>
      </c>
      <c r="B31" s="13"/>
      <c r="C31" s="13"/>
      <c r="D31" s="13"/>
      <c r="E31" s="13"/>
      <c r="F31" s="13"/>
      <c r="G31" s="13"/>
      <c r="H31" s="13"/>
      <c r="I31" s="13"/>
      <c r="J31" s="13"/>
      <c r="K31" s="6"/>
      <c r="L31" s="6"/>
      <c r="M31" s="6"/>
      <c r="N31" s="6"/>
      <c r="O31" s="3">
        <f t="shared" si="0"/>
        <v>0</v>
      </c>
      <c r="P31" s="3">
        <f t="shared" si="1"/>
        <v>0</v>
      </c>
      <c r="Q31" s="12">
        <f t="shared" si="2"/>
        <v>5</v>
      </c>
      <c r="R31" s="12">
        <f t="shared" si="3"/>
        <v>5</v>
      </c>
      <c r="S31" s="13">
        <v>5</v>
      </c>
      <c r="T31" s="13"/>
      <c r="U31" s="13"/>
      <c r="V31" s="13">
        <v>5</v>
      </c>
      <c r="W31" s="13"/>
      <c r="X31" s="13"/>
      <c r="Y31" s="1">
        <f t="shared" si="4"/>
        <v>10</v>
      </c>
      <c r="Z31" s="3">
        <v>0</v>
      </c>
      <c r="AB31" s="3">
        <f t="shared" si="14"/>
        <v>0</v>
      </c>
      <c r="AC31" s="3">
        <v>0</v>
      </c>
      <c r="AE31" s="3">
        <f t="shared" si="15"/>
        <v>0</v>
      </c>
      <c r="AF31" s="3">
        <f t="shared" si="16"/>
        <v>0</v>
      </c>
      <c r="AG31" s="15" t="str">
        <f t="shared" si="8"/>
        <v>ANO</v>
      </c>
      <c r="AH31" s="3">
        <f t="shared" si="17"/>
        <v>10</v>
      </c>
      <c r="AI31" s="3">
        <f t="shared" si="18"/>
        <v>25</v>
      </c>
      <c r="AJ31" s="3"/>
      <c r="AK31" s="1"/>
      <c r="AO31" s="3">
        <v>1</v>
      </c>
      <c r="AP31" s="3">
        <v>2</v>
      </c>
      <c r="AQ31" s="3">
        <v>1</v>
      </c>
      <c r="AU31" s="3">
        <f t="shared" si="10"/>
        <v>4</v>
      </c>
      <c r="AV31" s="16">
        <v>4.9</v>
      </c>
      <c r="AY31" s="3">
        <v>5</v>
      </c>
      <c r="BB31" s="17">
        <f t="shared" si="11"/>
        <v>11.233333333333334</v>
      </c>
      <c r="BC31" s="18">
        <f t="shared" si="12"/>
        <v>21.233333333333334</v>
      </c>
    </row>
    <row r="32" spans="1:55" ht="12.75">
      <c r="A32" s="8" t="s">
        <v>61</v>
      </c>
      <c r="B32" s="13"/>
      <c r="C32" s="13"/>
      <c r="D32" s="13"/>
      <c r="E32" s="13"/>
      <c r="F32" s="13"/>
      <c r="G32" s="13"/>
      <c r="H32" s="13"/>
      <c r="I32" s="13"/>
      <c r="J32" s="13"/>
      <c r="K32" s="6"/>
      <c r="L32" s="6"/>
      <c r="M32" s="6"/>
      <c r="N32" s="6"/>
      <c r="O32" s="3">
        <f t="shared" si="0"/>
        <v>0</v>
      </c>
      <c r="P32" s="3">
        <f t="shared" si="1"/>
        <v>0</v>
      </c>
      <c r="Q32" s="12">
        <f t="shared" si="2"/>
        <v>2.4</v>
      </c>
      <c r="R32" s="12">
        <f t="shared" si="3"/>
        <v>5</v>
      </c>
      <c r="S32" s="13">
        <v>2.4</v>
      </c>
      <c r="T32" s="13"/>
      <c r="U32" s="13"/>
      <c r="V32" s="13">
        <v>5</v>
      </c>
      <c r="W32" s="13"/>
      <c r="X32" s="13"/>
      <c r="Y32" s="1">
        <f t="shared" si="4"/>
        <v>7.4</v>
      </c>
      <c r="Z32" s="3">
        <v>0</v>
      </c>
      <c r="AB32" s="3">
        <f t="shared" si="14"/>
        <v>0</v>
      </c>
      <c r="AC32" s="3">
        <v>0</v>
      </c>
      <c r="AE32" s="3">
        <f t="shared" si="15"/>
        <v>0</v>
      </c>
      <c r="AF32" s="3">
        <f t="shared" si="16"/>
        <v>0</v>
      </c>
      <c r="AG32" s="15" t="str">
        <f t="shared" si="8"/>
        <v>ANO</v>
      </c>
      <c r="AH32" s="3">
        <f t="shared" si="17"/>
        <v>7.4</v>
      </c>
      <c r="AI32" s="3">
        <f t="shared" si="18"/>
        <v>18.5</v>
      </c>
      <c r="AK32" s="35"/>
      <c r="AU32" s="3">
        <f t="shared" si="10"/>
        <v>0</v>
      </c>
      <c r="AV32" s="16">
        <v>1.7</v>
      </c>
      <c r="AY32" s="3">
        <v>3.7</v>
      </c>
      <c r="BB32" s="17">
        <f t="shared" si="11"/>
        <v>5.4</v>
      </c>
      <c r="BC32" s="18">
        <f t="shared" si="12"/>
        <v>12.8</v>
      </c>
    </row>
    <row r="33" spans="1:55" ht="12.75">
      <c r="A33" s="8" t="s">
        <v>62</v>
      </c>
      <c r="B33" s="13"/>
      <c r="C33" s="13">
        <v>0</v>
      </c>
      <c r="D33" s="13"/>
      <c r="E33" s="13"/>
      <c r="F33" s="13"/>
      <c r="G33" s="13"/>
      <c r="H33" s="13"/>
      <c r="I33" s="13"/>
      <c r="J33" s="13"/>
      <c r="K33" s="6"/>
      <c r="L33" s="6"/>
      <c r="M33" s="6"/>
      <c r="N33" s="6"/>
      <c r="O33" s="3">
        <f t="shared" si="0"/>
        <v>0</v>
      </c>
      <c r="P33" s="3">
        <f t="shared" si="1"/>
        <v>0</v>
      </c>
      <c r="Q33" s="12">
        <f t="shared" si="2"/>
        <v>4.5</v>
      </c>
      <c r="R33" s="12">
        <f t="shared" si="3"/>
        <v>2</v>
      </c>
      <c r="S33" s="13">
        <v>4.5</v>
      </c>
      <c r="T33" s="13"/>
      <c r="U33" s="13"/>
      <c r="V33" s="13">
        <v>2</v>
      </c>
      <c r="W33" s="13"/>
      <c r="X33" s="13"/>
      <c r="Y33" s="1">
        <f t="shared" si="4"/>
        <v>6.5</v>
      </c>
      <c r="Z33" s="3">
        <v>0</v>
      </c>
      <c r="AB33" s="3">
        <f t="shared" si="14"/>
        <v>0</v>
      </c>
      <c r="AC33" s="3">
        <v>0</v>
      </c>
      <c r="AE33" s="3">
        <f t="shared" si="15"/>
        <v>0</v>
      </c>
      <c r="AF33" s="3">
        <f t="shared" si="16"/>
        <v>0</v>
      </c>
      <c r="AG33" s="15" t="s">
        <v>63</v>
      </c>
      <c r="AK33" s="35"/>
      <c r="AO33" s="3">
        <v>1</v>
      </c>
      <c r="AU33" s="3">
        <f t="shared" si="10"/>
        <v>1</v>
      </c>
      <c r="AV33" s="16">
        <v>2.9</v>
      </c>
      <c r="AY33" s="3">
        <v>4.4</v>
      </c>
      <c r="BB33" s="17">
        <f t="shared" si="11"/>
        <v>7.633333333333334</v>
      </c>
      <c r="BC33" s="18">
        <f t="shared" si="12"/>
        <v>14.133333333333333</v>
      </c>
    </row>
    <row r="34" spans="1:55" ht="12.75">
      <c r="A34" s="8" t="s">
        <v>64</v>
      </c>
      <c r="B34" s="13">
        <v>1</v>
      </c>
      <c r="C34" s="13">
        <v>0</v>
      </c>
      <c r="D34" s="13"/>
      <c r="E34" s="13"/>
      <c r="F34" s="13"/>
      <c r="G34" s="13"/>
      <c r="H34" s="13"/>
      <c r="I34" s="13"/>
      <c r="J34" s="13"/>
      <c r="K34" s="6"/>
      <c r="L34" s="6"/>
      <c r="M34" s="6"/>
      <c r="N34" s="6"/>
      <c r="O34" s="3">
        <f t="shared" si="0"/>
        <v>1</v>
      </c>
      <c r="P34" s="3">
        <f t="shared" si="1"/>
        <v>0.3333333333333333</v>
      </c>
      <c r="Q34" s="12">
        <f t="shared" si="2"/>
        <v>5</v>
      </c>
      <c r="R34" s="12">
        <f t="shared" si="3"/>
        <v>5</v>
      </c>
      <c r="S34" s="13">
        <v>5</v>
      </c>
      <c r="T34" s="13"/>
      <c r="U34" s="13"/>
      <c r="V34" s="13">
        <v>5</v>
      </c>
      <c r="W34" s="13"/>
      <c r="X34" s="13"/>
      <c r="Y34" s="1">
        <f t="shared" si="4"/>
        <v>10.333333333333332</v>
      </c>
      <c r="Z34" s="3">
        <v>0</v>
      </c>
      <c r="AB34" s="3">
        <f t="shared" si="14"/>
        <v>0</v>
      </c>
      <c r="AC34" s="3">
        <v>0</v>
      </c>
      <c r="AE34" s="3">
        <f t="shared" si="15"/>
        <v>0</v>
      </c>
      <c r="AF34" s="3">
        <f t="shared" si="16"/>
        <v>0</v>
      </c>
      <c r="AG34" s="15" t="str">
        <f aca="true" t="shared" si="19" ref="AG34:AG46">IF(Y34&gt;=5,"ANO","NE")</f>
        <v>ANO</v>
      </c>
      <c r="AK34" s="35"/>
      <c r="AL34" s="3">
        <v>1</v>
      </c>
      <c r="AO34" s="3">
        <v>1</v>
      </c>
      <c r="AP34" s="3">
        <v>1</v>
      </c>
      <c r="AU34" s="3">
        <f t="shared" si="10"/>
        <v>3</v>
      </c>
      <c r="AV34" s="16">
        <v>4.1</v>
      </c>
      <c r="AY34" s="3">
        <v>4.9</v>
      </c>
      <c r="BB34" s="17">
        <f t="shared" si="11"/>
        <v>10</v>
      </c>
      <c r="BC34" s="18">
        <f t="shared" si="12"/>
        <v>20.333333333333332</v>
      </c>
    </row>
    <row r="35" spans="1:55" ht="12.75">
      <c r="A35" s="8" t="s">
        <v>65</v>
      </c>
      <c r="B35" s="13"/>
      <c r="C35" s="13"/>
      <c r="D35" s="13"/>
      <c r="E35" s="13"/>
      <c r="F35" s="13"/>
      <c r="G35" s="13">
        <v>1</v>
      </c>
      <c r="H35" s="13"/>
      <c r="I35" s="13"/>
      <c r="J35" s="13"/>
      <c r="K35" s="6"/>
      <c r="L35" s="6"/>
      <c r="M35" s="6"/>
      <c r="N35" s="6"/>
      <c r="O35" s="3">
        <f t="shared" si="0"/>
        <v>1</v>
      </c>
      <c r="P35" s="3">
        <f t="shared" si="1"/>
        <v>0.3333333333333333</v>
      </c>
      <c r="Q35" s="12">
        <f t="shared" si="2"/>
        <v>5</v>
      </c>
      <c r="R35" s="12">
        <f t="shared" si="3"/>
        <v>5</v>
      </c>
      <c r="S35" s="13">
        <v>5</v>
      </c>
      <c r="T35" s="13"/>
      <c r="U35" s="13"/>
      <c r="V35" s="13">
        <v>5</v>
      </c>
      <c r="W35" s="13"/>
      <c r="X35" s="13"/>
      <c r="Y35" s="1">
        <f t="shared" si="4"/>
        <v>10.333333333333332</v>
      </c>
      <c r="Z35" s="3">
        <v>0</v>
      </c>
      <c r="AB35" s="3">
        <f t="shared" si="14"/>
        <v>0</v>
      </c>
      <c r="AC35" s="3">
        <v>0</v>
      </c>
      <c r="AE35" s="3">
        <f t="shared" si="15"/>
        <v>0</v>
      </c>
      <c r="AF35" s="3">
        <f t="shared" si="16"/>
        <v>0</v>
      </c>
      <c r="AG35" s="15" t="str">
        <f t="shared" si="19"/>
        <v>ANO</v>
      </c>
      <c r="AK35" s="35"/>
      <c r="AO35" s="3">
        <v>1</v>
      </c>
      <c r="AU35" s="3">
        <f t="shared" si="10"/>
        <v>1</v>
      </c>
      <c r="AV35" s="16">
        <v>3.6</v>
      </c>
      <c r="AY35" s="3">
        <v>1.8</v>
      </c>
      <c r="BB35" s="17">
        <f t="shared" si="11"/>
        <v>5.733333333333333</v>
      </c>
      <c r="BC35" s="18">
        <f t="shared" si="12"/>
        <v>16.066666666666666</v>
      </c>
    </row>
    <row r="36" spans="1:55" ht="12.75">
      <c r="A36" s="8" t="s">
        <v>66</v>
      </c>
      <c r="B36" s="13"/>
      <c r="C36" s="13"/>
      <c r="D36" s="13"/>
      <c r="E36" s="13"/>
      <c r="F36" s="13"/>
      <c r="G36" s="13"/>
      <c r="H36" s="13">
        <v>2</v>
      </c>
      <c r="I36" s="13"/>
      <c r="J36" s="13"/>
      <c r="K36" s="6"/>
      <c r="L36" s="6"/>
      <c r="M36" s="6"/>
      <c r="N36" s="6"/>
      <c r="O36" s="3">
        <f t="shared" si="0"/>
        <v>2</v>
      </c>
      <c r="P36" s="3">
        <f t="shared" si="1"/>
        <v>0.6666666666666666</v>
      </c>
      <c r="Q36" s="12">
        <f t="shared" si="2"/>
        <v>5</v>
      </c>
      <c r="R36" s="12">
        <f t="shared" si="3"/>
        <v>5</v>
      </c>
      <c r="S36" s="13">
        <v>5</v>
      </c>
      <c r="T36" s="13"/>
      <c r="U36" s="13"/>
      <c r="V36" s="13">
        <v>5</v>
      </c>
      <c r="W36" s="13"/>
      <c r="X36" s="13"/>
      <c r="Y36" s="1">
        <f t="shared" si="4"/>
        <v>10.666666666666668</v>
      </c>
      <c r="Z36" s="3">
        <v>0</v>
      </c>
      <c r="AB36" s="3">
        <f t="shared" si="14"/>
        <v>0</v>
      </c>
      <c r="AC36" s="3">
        <v>0</v>
      </c>
      <c r="AE36" s="3">
        <f t="shared" si="15"/>
        <v>0</v>
      </c>
      <c r="AF36" s="3">
        <f t="shared" si="16"/>
        <v>0</v>
      </c>
      <c r="AG36" s="15" t="str">
        <f t="shared" si="19"/>
        <v>ANO</v>
      </c>
      <c r="AK36" s="35"/>
      <c r="AL36" s="3">
        <v>1</v>
      </c>
      <c r="AM36" s="3">
        <v>2</v>
      </c>
      <c r="AN36" s="3">
        <v>1</v>
      </c>
      <c r="AO36" s="3">
        <v>1</v>
      </c>
      <c r="AU36" s="3">
        <f>SUM(AL36:AT36)</f>
        <v>5</v>
      </c>
      <c r="AV36" s="16">
        <v>4.8</v>
      </c>
      <c r="AY36" s="3">
        <v>4.9</v>
      </c>
      <c r="BB36" s="17">
        <f t="shared" si="11"/>
        <v>11.366666666666665</v>
      </c>
      <c r="BC36" s="18">
        <f t="shared" si="12"/>
        <v>22.03333333333333</v>
      </c>
    </row>
    <row r="37" spans="1:55" ht="12.75">
      <c r="A37" s="8" t="s">
        <v>67</v>
      </c>
      <c r="B37" s="13"/>
      <c r="C37" s="13"/>
      <c r="D37" s="13"/>
      <c r="E37" s="13"/>
      <c r="F37" s="13"/>
      <c r="G37" s="13"/>
      <c r="H37" s="13"/>
      <c r="I37" s="13"/>
      <c r="J37" s="13"/>
      <c r="K37" s="6"/>
      <c r="L37" s="6"/>
      <c r="M37" s="6"/>
      <c r="N37" s="6"/>
      <c r="O37" s="3">
        <f t="shared" si="0"/>
        <v>0</v>
      </c>
      <c r="P37" s="3">
        <f t="shared" si="1"/>
        <v>0</v>
      </c>
      <c r="Q37" s="12">
        <f t="shared" si="2"/>
        <v>5</v>
      </c>
      <c r="R37" s="12">
        <f t="shared" si="3"/>
        <v>2.9</v>
      </c>
      <c r="S37" s="13">
        <v>5</v>
      </c>
      <c r="T37" s="13"/>
      <c r="U37" s="13"/>
      <c r="V37" s="13">
        <v>0</v>
      </c>
      <c r="W37" s="13">
        <v>2.9</v>
      </c>
      <c r="X37" s="13"/>
      <c r="Y37" s="1">
        <f t="shared" si="4"/>
        <v>7.9</v>
      </c>
      <c r="Z37" s="3">
        <v>0</v>
      </c>
      <c r="AB37" s="3">
        <f t="shared" si="14"/>
        <v>0</v>
      </c>
      <c r="AC37" s="3">
        <v>0</v>
      </c>
      <c r="AE37" s="3">
        <f t="shared" si="15"/>
        <v>0</v>
      </c>
      <c r="AF37" s="3">
        <f t="shared" si="16"/>
        <v>0</v>
      </c>
      <c r="AG37" s="15" t="str">
        <f t="shared" si="19"/>
        <v>ANO</v>
      </c>
      <c r="AK37" s="35"/>
      <c r="AU37" s="3">
        <f t="shared" si="10"/>
        <v>0</v>
      </c>
      <c r="AV37" s="16">
        <v>4</v>
      </c>
      <c r="AY37" s="3">
        <v>2.8</v>
      </c>
      <c r="BB37" s="17">
        <f t="shared" si="11"/>
        <v>6.8</v>
      </c>
      <c r="BC37" s="18">
        <f t="shared" si="12"/>
        <v>14.7</v>
      </c>
    </row>
    <row r="38" spans="1:55" ht="12.75">
      <c r="A38" s="8" t="s">
        <v>68</v>
      </c>
      <c r="B38" s="13">
        <v>1</v>
      </c>
      <c r="C38" s="13">
        <v>1</v>
      </c>
      <c r="D38" s="13">
        <v>1</v>
      </c>
      <c r="E38" s="13">
        <v>1</v>
      </c>
      <c r="F38" s="13"/>
      <c r="G38" s="13"/>
      <c r="H38" s="13">
        <v>1</v>
      </c>
      <c r="I38" s="13"/>
      <c r="J38" s="13"/>
      <c r="K38" s="6"/>
      <c r="L38" s="6"/>
      <c r="M38" s="6"/>
      <c r="N38" s="6"/>
      <c r="O38" s="3">
        <f t="shared" si="0"/>
        <v>5</v>
      </c>
      <c r="P38" s="3">
        <f t="shared" si="1"/>
        <v>1.6666666666666667</v>
      </c>
      <c r="Q38" s="12">
        <f t="shared" si="2"/>
        <v>5</v>
      </c>
      <c r="R38" s="12">
        <f t="shared" si="3"/>
        <v>5</v>
      </c>
      <c r="S38" s="13">
        <v>5</v>
      </c>
      <c r="T38" s="13"/>
      <c r="U38" s="13"/>
      <c r="V38" s="13">
        <v>5</v>
      </c>
      <c r="W38" s="13"/>
      <c r="X38" s="13"/>
      <c r="Y38" s="1">
        <f t="shared" si="4"/>
        <v>11.666666666666668</v>
      </c>
      <c r="Z38" s="3">
        <v>0</v>
      </c>
      <c r="AB38" s="3">
        <f t="shared" si="14"/>
        <v>0</v>
      </c>
      <c r="AC38" s="3">
        <v>0</v>
      </c>
      <c r="AE38" s="3">
        <f t="shared" si="15"/>
        <v>0</v>
      </c>
      <c r="AF38" s="3">
        <f t="shared" si="16"/>
        <v>0</v>
      </c>
      <c r="AG38" s="15" t="str">
        <f t="shared" si="19"/>
        <v>ANO</v>
      </c>
      <c r="AK38" s="35"/>
      <c r="AL38" s="3">
        <v>2</v>
      </c>
      <c r="AM38" s="3">
        <v>1</v>
      </c>
      <c r="AO38" s="3">
        <v>1</v>
      </c>
      <c r="AP38" s="3">
        <v>1</v>
      </c>
      <c r="AQ38" s="3">
        <v>1</v>
      </c>
      <c r="AU38" s="3">
        <f t="shared" si="10"/>
        <v>6</v>
      </c>
      <c r="AV38" s="16">
        <v>5</v>
      </c>
      <c r="AY38" s="3">
        <v>4.9</v>
      </c>
      <c r="BB38" s="17">
        <f t="shared" si="11"/>
        <v>11.9</v>
      </c>
      <c r="BC38" s="18">
        <f t="shared" si="12"/>
        <v>23.56666666666667</v>
      </c>
    </row>
    <row r="39" spans="1:55" ht="12.75">
      <c r="A39" s="8" t="s">
        <v>69</v>
      </c>
      <c r="B39" s="13"/>
      <c r="C39" s="13"/>
      <c r="D39" s="13"/>
      <c r="E39" s="13"/>
      <c r="F39" s="13"/>
      <c r="G39" s="13"/>
      <c r="H39" s="13"/>
      <c r="I39" s="13"/>
      <c r="J39" s="13"/>
      <c r="K39" s="6"/>
      <c r="L39" s="6"/>
      <c r="M39" s="6"/>
      <c r="N39" s="6"/>
      <c r="O39" s="3">
        <f t="shared" si="0"/>
        <v>0</v>
      </c>
      <c r="Q39" s="12">
        <f t="shared" si="2"/>
        <v>4.5</v>
      </c>
      <c r="R39" s="12">
        <f t="shared" si="3"/>
        <v>4.3</v>
      </c>
      <c r="S39" s="13">
        <v>4.5</v>
      </c>
      <c r="T39" s="13"/>
      <c r="U39" s="13"/>
      <c r="V39" s="13">
        <v>4.3</v>
      </c>
      <c r="W39" s="13"/>
      <c r="X39" s="13"/>
      <c r="Y39" s="1">
        <f t="shared" si="4"/>
        <v>8.8</v>
      </c>
      <c r="AG39" s="15" t="str">
        <f t="shared" si="19"/>
        <v>ANO</v>
      </c>
      <c r="AK39" s="35"/>
      <c r="AU39" s="3">
        <f t="shared" si="10"/>
        <v>0</v>
      </c>
      <c r="AV39" s="16">
        <v>4.8</v>
      </c>
      <c r="AY39" s="3">
        <v>2.7</v>
      </c>
      <c r="BB39" s="17">
        <f t="shared" si="11"/>
        <v>7.5</v>
      </c>
      <c r="BC39" s="18">
        <f t="shared" si="12"/>
        <v>16.3</v>
      </c>
    </row>
    <row r="40" spans="1:55" ht="12.75">
      <c r="A40" s="8" t="s">
        <v>70</v>
      </c>
      <c r="B40" s="13"/>
      <c r="C40" s="13">
        <v>1</v>
      </c>
      <c r="D40" s="13"/>
      <c r="E40" s="13"/>
      <c r="F40" s="13">
        <v>1</v>
      </c>
      <c r="G40" s="13"/>
      <c r="H40" s="13">
        <v>1</v>
      </c>
      <c r="I40" s="13"/>
      <c r="J40" s="13"/>
      <c r="K40" s="6"/>
      <c r="L40" s="6"/>
      <c r="M40" s="6"/>
      <c r="N40" s="6"/>
      <c r="O40" s="3">
        <f t="shared" si="0"/>
        <v>3</v>
      </c>
      <c r="P40" s="3">
        <f aca="true" t="shared" si="20" ref="P40:P46">O40/3</f>
        <v>1</v>
      </c>
      <c r="Q40" s="12">
        <f t="shared" si="2"/>
        <v>5</v>
      </c>
      <c r="R40" s="12">
        <f t="shared" si="3"/>
        <v>4.5</v>
      </c>
      <c r="S40" s="13">
        <v>5</v>
      </c>
      <c r="T40" s="13"/>
      <c r="U40" s="13"/>
      <c r="V40" s="13">
        <v>4.5</v>
      </c>
      <c r="W40" s="13"/>
      <c r="X40" s="13"/>
      <c r="Y40" s="1">
        <f t="shared" si="4"/>
        <v>10.5</v>
      </c>
      <c r="Z40" s="3">
        <v>0</v>
      </c>
      <c r="AB40" s="3">
        <f aca="true" t="shared" si="21" ref="AB40:AB46">MAX(Z40:AA40)</f>
        <v>0</v>
      </c>
      <c r="AC40" s="3">
        <v>0</v>
      </c>
      <c r="AE40" s="3">
        <f aca="true" t="shared" si="22" ref="AE40:AE46">MAX(AC40:AD40)</f>
        <v>0</v>
      </c>
      <c r="AF40" s="3">
        <f aca="true" t="shared" si="23" ref="AF40:AF46">AB40+AE40</f>
        <v>0</v>
      </c>
      <c r="AG40" s="15" t="str">
        <f t="shared" si="19"/>
        <v>ANO</v>
      </c>
      <c r="AK40" s="35"/>
      <c r="AL40" s="3">
        <v>1</v>
      </c>
      <c r="AO40" s="3">
        <v>1</v>
      </c>
      <c r="AQ40" s="3">
        <v>1</v>
      </c>
      <c r="AU40" s="3">
        <f t="shared" si="10"/>
        <v>3</v>
      </c>
      <c r="AV40" s="16">
        <v>4.7</v>
      </c>
      <c r="AY40" s="3">
        <v>4.9</v>
      </c>
      <c r="BB40" s="17">
        <f t="shared" si="11"/>
        <v>10.600000000000001</v>
      </c>
      <c r="BC40" s="18">
        <f t="shared" si="12"/>
        <v>21.1</v>
      </c>
    </row>
    <row r="41" spans="1:55" ht="12.75">
      <c r="A41" s="8" t="s">
        <v>71</v>
      </c>
      <c r="B41" s="13">
        <v>1</v>
      </c>
      <c r="C41" s="13"/>
      <c r="D41" s="13">
        <v>1</v>
      </c>
      <c r="E41" s="13"/>
      <c r="F41" s="13"/>
      <c r="G41" s="13">
        <v>1</v>
      </c>
      <c r="H41" s="13"/>
      <c r="I41" s="13"/>
      <c r="J41" s="13"/>
      <c r="K41" s="6"/>
      <c r="L41" s="6"/>
      <c r="M41" s="6"/>
      <c r="N41" s="6"/>
      <c r="O41" s="3">
        <f t="shared" si="0"/>
        <v>3</v>
      </c>
      <c r="P41" s="3">
        <f t="shared" si="20"/>
        <v>1</v>
      </c>
      <c r="Q41" s="12">
        <f t="shared" si="2"/>
        <v>4.5</v>
      </c>
      <c r="R41" s="12">
        <f t="shared" si="3"/>
        <v>5</v>
      </c>
      <c r="S41" s="13">
        <v>4.5</v>
      </c>
      <c r="T41" s="13"/>
      <c r="U41" s="13"/>
      <c r="V41" s="13">
        <v>5</v>
      </c>
      <c r="W41" s="13"/>
      <c r="X41" s="13"/>
      <c r="Y41" s="1">
        <f t="shared" si="4"/>
        <v>10.5</v>
      </c>
      <c r="Z41" s="3">
        <v>0</v>
      </c>
      <c r="AB41" s="3">
        <f t="shared" si="21"/>
        <v>0</v>
      </c>
      <c r="AC41" s="3">
        <v>0</v>
      </c>
      <c r="AE41" s="3">
        <f t="shared" si="22"/>
        <v>0</v>
      </c>
      <c r="AF41" s="3">
        <f t="shared" si="23"/>
        <v>0</v>
      </c>
      <c r="AG41" s="15" t="str">
        <f t="shared" si="19"/>
        <v>ANO</v>
      </c>
      <c r="AK41" s="35"/>
      <c r="AL41" s="3">
        <v>2</v>
      </c>
      <c r="AP41" s="3">
        <v>1</v>
      </c>
      <c r="AU41" s="3">
        <f t="shared" si="10"/>
        <v>3</v>
      </c>
      <c r="AV41" s="16">
        <v>4.7</v>
      </c>
      <c r="BB41" s="17">
        <f t="shared" si="11"/>
        <v>5.7</v>
      </c>
      <c r="BC41" s="18">
        <f t="shared" si="12"/>
        <v>16.2</v>
      </c>
    </row>
    <row r="42" spans="1:55" ht="12.75">
      <c r="A42" s="8" t="s">
        <v>72</v>
      </c>
      <c r="B42" s="13">
        <v>2</v>
      </c>
      <c r="C42" s="13"/>
      <c r="D42" s="13"/>
      <c r="E42" s="13"/>
      <c r="F42" s="13"/>
      <c r="G42" s="13"/>
      <c r="H42" s="13"/>
      <c r="I42" s="13"/>
      <c r="J42" s="13"/>
      <c r="K42" s="6"/>
      <c r="L42" s="6"/>
      <c r="M42" s="6"/>
      <c r="N42" s="6"/>
      <c r="O42" s="3">
        <f t="shared" si="0"/>
        <v>2</v>
      </c>
      <c r="P42" s="3">
        <f t="shared" si="20"/>
        <v>0.6666666666666666</v>
      </c>
      <c r="Q42" s="12">
        <f t="shared" si="2"/>
        <v>4.3</v>
      </c>
      <c r="R42" s="12">
        <f t="shared" si="3"/>
        <v>4.8</v>
      </c>
      <c r="S42" s="13">
        <v>4.3</v>
      </c>
      <c r="T42" s="13"/>
      <c r="U42" s="13"/>
      <c r="V42" s="13">
        <v>4.8</v>
      </c>
      <c r="W42" s="13"/>
      <c r="X42" s="13"/>
      <c r="Y42" s="1">
        <f t="shared" si="4"/>
        <v>9.766666666666666</v>
      </c>
      <c r="Z42" s="3">
        <v>0</v>
      </c>
      <c r="AB42" s="3">
        <f t="shared" si="21"/>
        <v>0</v>
      </c>
      <c r="AC42" s="3">
        <v>0</v>
      </c>
      <c r="AE42" s="3">
        <f t="shared" si="22"/>
        <v>0</v>
      </c>
      <c r="AF42" s="3">
        <f t="shared" si="23"/>
        <v>0</v>
      </c>
      <c r="AG42" s="15" t="str">
        <f t="shared" si="19"/>
        <v>ANO</v>
      </c>
      <c r="AI42" s="3" t="s">
        <v>73</v>
      </c>
      <c r="AJ42" s="4">
        <f>COUNTIF(AJ3:AJ32,"B")</f>
        <v>0</v>
      </c>
      <c r="AK42" s="35"/>
      <c r="AO42" s="3">
        <v>1</v>
      </c>
      <c r="AU42" s="3">
        <f t="shared" si="10"/>
        <v>1</v>
      </c>
      <c r="AV42" s="16">
        <v>2</v>
      </c>
      <c r="AY42" s="3">
        <v>3.1</v>
      </c>
      <c r="BB42" s="17">
        <f t="shared" si="11"/>
        <v>5.433333333333333</v>
      </c>
      <c r="BC42" s="18">
        <f t="shared" si="12"/>
        <v>15.2</v>
      </c>
    </row>
    <row r="43" spans="1:55" s="27" customFormat="1" ht="12.75" hidden="1">
      <c r="A43" s="32" t="s">
        <v>74</v>
      </c>
      <c r="K43" s="33"/>
      <c r="L43" s="33"/>
      <c r="M43" s="33"/>
      <c r="N43" s="33"/>
      <c r="O43" s="27">
        <f t="shared" si="0"/>
        <v>0</v>
      </c>
      <c r="P43" s="27">
        <f t="shared" si="20"/>
        <v>0</v>
      </c>
      <c r="Q43" s="34">
        <f t="shared" si="2"/>
        <v>0</v>
      </c>
      <c r="R43" s="34">
        <f t="shared" si="3"/>
        <v>0</v>
      </c>
      <c r="Y43" s="29">
        <f t="shared" si="4"/>
        <v>0</v>
      </c>
      <c r="Z43" s="27">
        <v>0</v>
      </c>
      <c r="AB43" s="27">
        <f t="shared" si="21"/>
        <v>0</v>
      </c>
      <c r="AC43" s="27">
        <v>0</v>
      </c>
      <c r="AE43" s="27">
        <f t="shared" si="22"/>
        <v>0</v>
      </c>
      <c r="AF43" s="27">
        <f t="shared" si="23"/>
        <v>0</v>
      </c>
      <c r="AG43" s="29" t="str">
        <f t="shared" si="19"/>
        <v>NE</v>
      </c>
      <c r="AI43" s="27" t="s">
        <v>75</v>
      </c>
      <c r="AJ43" s="36">
        <f>COUNTIF(AJ3:AJ32,"C")</f>
        <v>0</v>
      </c>
      <c r="AK43" s="37"/>
      <c r="AU43" s="3">
        <f t="shared" si="10"/>
        <v>0</v>
      </c>
      <c r="AV43" s="31"/>
      <c r="BB43" s="18">
        <f t="shared" si="11"/>
        <v>0</v>
      </c>
      <c r="BC43" s="18">
        <f>Y43+BB43</f>
        <v>0</v>
      </c>
    </row>
    <row r="44" spans="1:55" ht="12.75">
      <c r="A44" s="8" t="s">
        <v>76</v>
      </c>
      <c r="B44" s="13"/>
      <c r="C44" s="13">
        <v>1</v>
      </c>
      <c r="D44" s="13"/>
      <c r="E44" s="13"/>
      <c r="F44" s="13"/>
      <c r="G44" s="13">
        <v>1</v>
      </c>
      <c r="H44" s="13"/>
      <c r="I44" s="13"/>
      <c r="J44" s="13"/>
      <c r="K44" s="6"/>
      <c r="L44" s="6"/>
      <c r="M44" s="6"/>
      <c r="N44" s="6"/>
      <c r="O44" s="3">
        <f t="shared" si="0"/>
        <v>2</v>
      </c>
      <c r="P44" s="3">
        <f t="shared" si="20"/>
        <v>0.6666666666666666</v>
      </c>
      <c r="Q44" s="12">
        <f t="shared" si="2"/>
        <v>5</v>
      </c>
      <c r="R44" s="12">
        <f t="shared" si="3"/>
        <v>1</v>
      </c>
      <c r="S44" s="13">
        <v>5</v>
      </c>
      <c r="T44" s="13"/>
      <c r="U44" s="13"/>
      <c r="V44" s="13">
        <v>1</v>
      </c>
      <c r="W44" s="13"/>
      <c r="X44" s="13"/>
      <c r="Y44" s="1">
        <f t="shared" si="4"/>
        <v>6.666666666666667</v>
      </c>
      <c r="Z44" s="3">
        <v>0</v>
      </c>
      <c r="AB44" s="3">
        <f t="shared" si="21"/>
        <v>0</v>
      </c>
      <c r="AC44" s="3">
        <v>0</v>
      </c>
      <c r="AE44" s="3">
        <f t="shared" si="22"/>
        <v>0</v>
      </c>
      <c r="AF44" s="3">
        <f t="shared" si="23"/>
        <v>0</v>
      </c>
      <c r="AG44" s="15" t="str">
        <f t="shared" si="19"/>
        <v>ANO</v>
      </c>
      <c r="AI44" s="3" t="s">
        <v>77</v>
      </c>
      <c r="AJ44" s="4">
        <f>COUNTIF(AJ3:AJ32,"D")</f>
        <v>0</v>
      </c>
      <c r="AK44" s="35"/>
      <c r="AL44" s="3">
        <v>1</v>
      </c>
      <c r="AM44" s="3">
        <v>2</v>
      </c>
      <c r="AQ44" s="3">
        <v>1</v>
      </c>
      <c r="AU44" s="3">
        <f t="shared" si="10"/>
        <v>4</v>
      </c>
      <c r="AV44" s="16">
        <v>2.6</v>
      </c>
      <c r="AY44" s="3">
        <v>3.2</v>
      </c>
      <c r="BB44" s="17">
        <f t="shared" si="11"/>
        <v>7.133333333333334</v>
      </c>
      <c r="BC44" s="18">
        <f t="shared" si="12"/>
        <v>13.8</v>
      </c>
    </row>
    <row r="45" spans="1:55" s="27" customFormat="1" ht="12.75" hidden="1">
      <c r="A45" s="32" t="s">
        <v>78</v>
      </c>
      <c r="K45" s="33"/>
      <c r="L45" s="33"/>
      <c r="M45" s="33"/>
      <c r="N45" s="33"/>
      <c r="O45" s="27">
        <f t="shared" si="0"/>
        <v>0</v>
      </c>
      <c r="P45" s="27">
        <f t="shared" si="20"/>
        <v>0</v>
      </c>
      <c r="Q45" s="34">
        <f t="shared" si="2"/>
        <v>0</v>
      </c>
      <c r="R45" s="34">
        <f t="shared" si="3"/>
        <v>0</v>
      </c>
      <c r="Y45" s="29">
        <f t="shared" si="4"/>
        <v>0</v>
      </c>
      <c r="Z45" s="27">
        <v>0</v>
      </c>
      <c r="AB45" s="27">
        <f t="shared" si="21"/>
        <v>0</v>
      </c>
      <c r="AC45" s="27">
        <v>0</v>
      </c>
      <c r="AE45" s="27">
        <f t="shared" si="22"/>
        <v>0</v>
      </c>
      <c r="AF45" s="27">
        <f t="shared" si="23"/>
        <v>0</v>
      </c>
      <c r="AG45" s="29" t="str">
        <f t="shared" si="19"/>
        <v>NE</v>
      </c>
      <c r="AI45" s="27" t="s">
        <v>79</v>
      </c>
      <c r="AJ45" s="36">
        <f>COUNTIF(AJ3:AJ32,"E")</f>
        <v>0</v>
      </c>
      <c r="AK45" s="37"/>
      <c r="AU45" s="3">
        <f t="shared" si="10"/>
        <v>0</v>
      </c>
      <c r="AV45" s="31"/>
      <c r="BB45" s="18">
        <f t="shared" si="11"/>
        <v>0</v>
      </c>
      <c r="BC45" s="18">
        <f t="shared" si="12"/>
        <v>0</v>
      </c>
    </row>
    <row r="46" spans="1:55" ht="14.25" customHeight="1">
      <c r="A46" s="8" t="s">
        <v>80</v>
      </c>
      <c r="B46" s="13"/>
      <c r="C46" s="13"/>
      <c r="D46" s="13"/>
      <c r="E46" s="13">
        <v>1</v>
      </c>
      <c r="F46" s="13"/>
      <c r="G46" s="13"/>
      <c r="H46" s="13"/>
      <c r="I46" s="13"/>
      <c r="J46" s="13"/>
      <c r="K46" s="6"/>
      <c r="L46" s="6"/>
      <c r="M46" s="6"/>
      <c r="N46" s="6"/>
      <c r="O46" s="3">
        <f t="shared" si="0"/>
        <v>1</v>
      </c>
      <c r="P46" s="3">
        <f t="shared" si="20"/>
        <v>0.3333333333333333</v>
      </c>
      <c r="Q46" s="12">
        <f t="shared" si="2"/>
        <v>5</v>
      </c>
      <c r="R46" s="12">
        <f t="shared" si="3"/>
        <v>5</v>
      </c>
      <c r="S46" s="13">
        <v>5</v>
      </c>
      <c r="T46" s="13"/>
      <c r="U46" s="13"/>
      <c r="V46" s="13">
        <v>5</v>
      </c>
      <c r="W46" s="13"/>
      <c r="X46" s="13"/>
      <c r="Y46" s="1">
        <f t="shared" si="4"/>
        <v>10.333333333333332</v>
      </c>
      <c r="Z46" s="3">
        <v>0</v>
      </c>
      <c r="AB46" s="3">
        <f t="shared" si="21"/>
        <v>0</v>
      </c>
      <c r="AC46" s="3">
        <v>0</v>
      </c>
      <c r="AE46" s="3">
        <f t="shared" si="22"/>
        <v>0</v>
      </c>
      <c r="AF46" s="3">
        <f t="shared" si="23"/>
        <v>0</v>
      </c>
      <c r="AG46" s="15" t="str">
        <f t="shared" si="19"/>
        <v>ANO</v>
      </c>
      <c r="AI46" s="3" t="s">
        <v>81</v>
      </c>
      <c r="AJ46" s="4">
        <f>COUNTIF(AJ3:AJ32,"F")</f>
        <v>0</v>
      </c>
      <c r="AK46" s="35"/>
      <c r="AP46" s="3">
        <v>1</v>
      </c>
      <c r="AU46" s="3">
        <f t="shared" si="10"/>
        <v>1</v>
      </c>
      <c r="AV46" s="16">
        <v>2.7</v>
      </c>
      <c r="AY46" s="3">
        <v>3.2</v>
      </c>
      <c r="BB46" s="17">
        <f t="shared" si="11"/>
        <v>6.233333333333333</v>
      </c>
      <c r="BC46" s="18">
        <f t="shared" si="12"/>
        <v>16.566666666666666</v>
      </c>
    </row>
    <row r="47" spans="1:55" ht="12.75">
      <c r="A47" s="38" t="s">
        <v>52</v>
      </c>
      <c r="B47" s="13"/>
      <c r="C47" s="13"/>
      <c r="D47" s="13"/>
      <c r="E47" s="13"/>
      <c r="F47" s="13"/>
      <c r="G47" s="13"/>
      <c r="H47" s="13"/>
      <c r="I47" s="13"/>
      <c r="J47" s="13"/>
      <c r="K47" s="6"/>
      <c r="L47" s="6"/>
      <c r="M47" s="6"/>
      <c r="N47" s="6"/>
      <c r="Q47" s="12"/>
      <c r="R47" s="12"/>
      <c r="S47" s="13"/>
      <c r="T47" s="13"/>
      <c r="U47" s="13"/>
      <c r="V47" s="13"/>
      <c r="W47" s="13"/>
      <c r="X47" s="13"/>
      <c r="AK47" s="35"/>
      <c r="AU47" s="3">
        <f t="shared" si="10"/>
        <v>0</v>
      </c>
      <c r="AV47" s="16">
        <v>2.4</v>
      </c>
      <c r="BB47" s="18"/>
      <c r="BC47" s="18"/>
    </row>
    <row r="48" spans="1:55" ht="12.75">
      <c r="A48" s="39"/>
      <c r="B48" s="13"/>
      <c r="C48" s="13"/>
      <c r="D48" s="13"/>
      <c r="E48" s="13"/>
      <c r="F48" s="13"/>
      <c r="G48" s="13"/>
      <c r="H48" s="13"/>
      <c r="I48" s="13"/>
      <c r="J48" s="13"/>
      <c r="K48" s="6"/>
      <c r="L48" s="6"/>
      <c r="M48" s="6"/>
      <c r="N48" s="6"/>
      <c r="Q48" s="12"/>
      <c r="R48" s="12"/>
      <c r="S48" s="13"/>
      <c r="T48" s="13"/>
      <c r="U48" s="13"/>
      <c r="V48" s="13"/>
      <c r="W48" s="13"/>
      <c r="X48" s="13"/>
      <c r="AK48" s="35"/>
      <c r="BC48" s="18"/>
    </row>
    <row r="49" spans="1:55" ht="12.75">
      <c r="A49" s="39"/>
      <c r="B49" s="13"/>
      <c r="C49" s="13"/>
      <c r="D49" s="13"/>
      <c r="E49" s="13"/>
      <c r="F49" s="13"/>
      <c r="G49" s="13"/>
      <c r="H49" s="13"/>
      <c r="I49" s="13"/>
      <c r="J49" s="13"/>
      <c r="K49" s="6"/>
      <c r="L49" s="6"/>
      <c r="M49" s="6"/>
      <c r="N49" s="6"/>
      <c r="Q49" s="12"/>
      <c r="R49" s="12"/>
      <c r="S49" s="13"/>
      <c r="T49" s="13"/>
      <c r="U49" s="13"/>
      <c r="V49" s="13"/>
      <c r="W49" s="13"/>
      <c r="X49" s="13"/>
      <c r="AK49" s="35"/>
      <c r="BC49" s="18"/>
    </row>
    <row r="50" spans="1:55" ht="12.75">
      <c r="A50" s="39"/>
      <c r="C50" s="6"/>
      <c r="K50" s="6"/>
      <c r="L50" s="6"/>
      <c r="M50" s="6"/>
      <c r="N50" s="6"/>
      <c r="Q50" s="12"/>
      <c r="R50" s="12"/>
      <c r="S50" s="13"/>
      <c r="T50" s="13"/>
      <c r="U50" s="13"/>
      <c r="V50" s="13"/>
      <c r="W50" s="13"/>
      <c r="X50" s="13"/>
      <c r="AK50" s="35"/>
      <c r="BC50" s="18"/>
    </row>
    <row r="51" spans="1:55" ht="12.75">
      <c r="A51" s="39"/>
      <c r="C51" s="6"/>
      <c r="K51" s="6"/>
      <c r="L51" s="6"/>
      <c r="M51" s="6"/>
      <c r="N51" s="6"/>
      <c r="Q51" s="12"/>
      <c r="R51" s="12"/>
      <c r="S51" s="13"/>
      <c r="T51" s="13"/>
      <c r="U51" s="13"/>
      <c r="V51" s="13"/>
      <c r="W51" s="13"/>
      <c r="X51" s="13"/>
      <c r="BC51" s="18"/>
    </row>
    <row r="52" spans="1:55" ht="12.75">
      <c r="A52" s="39"/>
      <c r="C52" s="6"/>
      <c r="E52" s="6"/>
      <c r="K52" s="6"/>
      <c r="L52" s="6"/>
      <c r="M52" s="6"/>
      <c r="N52" s="6"/>
      <c r="Q52" s="12"/>
      <c r="R52" s="12"/>
      <c r="S52" s="13"/>
      <c r="T52" s="13"/>
      <c r="U52" s="13"/>
      <c r="V52" s="13"/>
      <c r="W52" s="13"/>
      <c r="X52" s="13"/>
      <c r="BC52" s="18"/>
    </row>
    <row r="53" spans="1:55" ht="12.75">
      <c r="A53" s="3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Q53" s="12"/>
      <c r="R53" s="12"/>
      <c r="S53" s="13"/>
      <c r="T53" s="13"/>
      <c r="U53" s="13"/>
      <c r="V53" s="13"/>
      <c r="W53" s="13"/>
      <c r="X53" s="13"/>
      <c r="BC53" s="18"/>
    </row>
    <row r="54" spans="1:55" ht="12.75">
      <c r="A54" s="39"/>
      <c r="K54" s="6"/>
      <c r="L54" s="6"/>
      <c r="M54" s="6"/>
      <c r="N54" s="6"/>
      <c r="BC54" s="18"/>
    </row>
    <row r="55" spans="1:55" ht="12.75">
      <c r="A55" s="39"/>
      <c r="K55" s="6"/>
      <c r="L55" s="6"/>
      <c r="M55" s="6"/>
      <c r="N55" s="6"/>
      <c r="BC55" s="18"/>
    </row>
    <row r="56" spans="1:55" ht="12.75">
      <c r="A56" s="8"/>
      <c r="K56" s="6"/>
      <c r="L56" s="6"/>
      <c r="M56" s="6"/>
      <c r="N56" s="6"/>
      <c r="BC56" s="18"/>
    </row>
    <row r="57" spans="1:22" ht="12.75">
      <c r="A57" s="8"/>
      <c r="B57" s="13"/>
      <c r="C57" s="13"/>
      <c r="D57" s="13"/>
      <c r="E57" s="13"/>
      <c r="F57" s="13"/>
      <c r="G57" s="13"/>
      <c r="H57" s="13"/>
      <c r="I57" s="13"/>
      <c r="J57" s="13"/>
      <c r="K57" s="9"/>
      <c r="L57" s="9"/>
      <c r="M57" s="9"/>
      <c r="N57" s="9"/>
      <c r="O57" s="13"/>
      <c r="P57" s="13"/>
      <c r="Q57" s="13"/>
      <c r="R57" s="13"/>
      <c r="S57" s="13"/>
      <c r="T57" s="13"/>
      <c r="U57" s="13"/>
      <c r="V57" s="13"/>
    </row>
    <row r="58" spans="1:22" ht="12.75">
      <c r="A58" s="8"/>
      <c r="B58" s="13"/>
      <c r="C58" s="13"/>
      <c r="D58" s="13"/>
      <c r="E58" s="13"/>
      <c r="F58" s="13"/>
      <c r="G58" s="13"/>
      <c r="H58" s="13"/>
      <c r="I58" s="13"/>
      <c r="J58" s="13"/>
      <c r="K58" s="9"/>
      <c r="L58" s="9"/>
      <c r="M58" s="9"/>
      <c r="N58" s="9"/>
      <c r="O58" s="13"/>
      <c r="P58" s="13"/>
      <c r="Q58" s="13"/>
      <c r="R58" s="13"/>
      <c r="S58" s="13"/>
      <c r="T58" s="13"/>
      <c r="U58" s="13"/>
      <c r="V58" s="13"/>
    </row>
    <row r="59" spans="1:22" ht="12.75">
      <c r="A59" s="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2.75">
      <c r="A60" s="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2.75">
      <c r="A61" s="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2.75">
      <c r="A62" s="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2.75">
      <c r="A63" s="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2.7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</sheetData>
  <sheetProtection/>
  <printOptions/>
  <pageMargins left="0.7701388888888889" right="0.25" top="0.5902777777777778" bottom="0.44027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lektor</cp:lastModifiedBy>
  <dcterms:modified xsi:type="dcterms:W3CDTF">2013-06-21T07:57:58Z</dcterms:modified>
  <cp:category/>
  <cp:version/>
  <cp:contentType/>
  <cp:contentStatus/>
</cp:coreProperties>
</file>