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43322\Documents\2022\"/>
    </mc:Choice>
  </mc:AlternateContent>
  <xr:revisionPtr revIDLastSave="0" documentId="13_ncr:1_{3BC27859-47B5-4B4C-863C-3569022A1F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genda" sheetId="6" r:id="rId1"/>
    <sheet name="Propočtová tabulka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3" l="1"/>
  <c r="M16" i="3"/>
  <c r="N16" i="3"/>
  <c r="O16" i="3"/>
  <c r="L17" i="3"/>
  <c r="M17" i="3"/>
  <c r="N17" i="3"/>
  <c r="O17" i="3"/>
  <c r="L18" i="3"/>
  <c r="M18" i="3"/>
  <c r="N18" i="3"/>
  <c r="O18" i="3"/>
  <c r="L19" i="3"/>
  <c r="M19" i="3"/>
  <c r="N19" i="3"/>
  <c r="O19" i="3"/>
  <c r="L20" i="3"/>
  <c r="M20" i="3"/>
  <c r="N20" i="3"/>
  <c r="O20" i="3"/>
  <c r="N15" i="3"/>
  <c r="M15" i="3"/>
  <c r="L8" i="3"/>
  <c r="M8" i="3"/>
  <c r="N8" i="3"/>
  <c r="O8" i="3"/>
  <c r="L9" i="3"/>
  <c r="M9" i="3"/>
  <c r="N9" i="3"/>
  <c r="O9" i="3"/>
  <c r="L10" i="3"/>
  <c r="M10" i="3"/>
  <c r="N10" i="3"/>
  <c r="O10" i="3"/>
  <c r="L11" i="3"/>
  <c r="M11" i="3"/>
  <c r="N11" i="3"/>
  <c r="O11" i="3"/>
  <c r="L12" i="3"/>
  <c r="M12" i="3"/>
  <c r="N12" i="3"/>
  <c r="O12" i="3"/>
  <c r="L13" i="3"/>
  <c r="M13" i="3"/>
  <c r="N13" i="3"/>
  <c r="O13" i="3"/>
  <c r="N7" i="3"/>
  <c r="M7" i="3"/>
  <c r="L7" i="3"/>
  <c r="F20" i="3" l="1"/>
  <c r="L15" i="3"/>
  <c r="O30" i="3"/>
  <c r="O31" i="3"/>
  <c r="O29" i="3"/>
  <c r="N30" i="3"/>
  <c r="N31" i="3"/>
  <c r="M30" i="3"/>
  <c r="M31" i="3"/>
  <c r="L30" i="3"/>
  <c r="L31" i="3"/>
  <c r="L29" i="3"/>
  <c r="O24" i="3"/>
  <c r="O25" i="3"/>
  <c r="O26" i="3"/>
  <c r="O27" i="3"/>
  <c r="N24" i="3"/>
  <c r="N25" i="3"/>
  <c r="N26" i="3"/>
  <c r="N27" i="3"/>
  <c r="M24" i="3"/>
  <c r="M25" i="3"/>
  <c r="M26" i="3"/>
  <c r="M27" i="3"/>
  <c r="L24" i="3"/>
  <c r="L25" i="3"/>
  <c r="L26" i="3"/>
  <c r="L27" i="3"/>
  <c r="O23" i="3"/>
  <c r="O15" i="3"/>
  <c r="O7" i="3"/>
  <c r="N29" i="3"/>
  <c r="M29" i="3"/>
  <c r="M32" i="3" s="1"/>
  <c r="C18" i="3" s="1"/>
  <c r="N23" i="3"/>
  <c r="M23" i="3"/>
  <c r="L23" i="3"/>
  <c r="F11" i="3"/>
  <c r="F10" i="3"/>
  <c r="F9" i="3"/>
  <c r="N32" i="3" l="1"/>
  <c r="D18" i="3" s="1"/>
  <c r="O32" i="3"/>
  <c r="E18" i="3" s="1"/>
  <c r="N28" i="3"/>
  <c r="D17" i="3" s="1"/>
  <c r="M28" i="3"/>
  <c r="C17" i="3" s="1"/>
  <c r="C16" i="3" s="1"/>
  <c r="O28" i="3"/>
  <c r="E17" i="3" s="1"/>
  <c r="N21" i="3"/>
  <c r="D15" i="3" s="1"/>
  <c r="M21" i="3"/>
  <c r="C15" i="3" s="1"/>
  <c r="N14" i="3"/>
  <c r="D14" i="3" s="1"/>
  <c r="M14" i="3"/>
  <c r="C14" i="3" s="1"/>
  <c r="L14" i="3"/>
  <c r="B14" i="3" s="1"/>
  <c r="O14" i="3"/>
  <c r="E14" i="3" s="1"/>
  <c r="O21" i="3"/>
  <c r="E15" i="3" s="1"/>
  <c r="L32" i="3"/>
  <c r="B18" i="3" s="1"/>
  <c r="L21" i="3"/>
  <c r="B15" i="3" s="1"/>
  <c r="L28" i="3"/>
  <c r="B17" i="3" s="1"/>
  <c r="F18" i="3" l="1"/>
  <c r="E16" i="3"/>
  <c r="D16" i="3"/>
  <c r="D19" i="3"/>
  <c r="D13" i="3" s="1"/>
  <c r="D12" i="3" s="1"/>
  <c r="D8" i="3" s="1"/>
  <c r="D21" i="3" s="1"/>
  <c r="C19" i="3"/>
  <c r="C13" i="3" s="1"/>
  <c r="C12" i="3" s="1"/>
  <c r="C8" i="3" s="1"/>
  <c r="C21" i="3" s="1"/>
  <c r="F15" i="3"/>
  <c r="F14" i="3"/>
  <c r="B19" i="3"/>
  <c r="B13" i="3" s="1"/>
  <c r="B12" i="3" s="1"/>
  <c r="E19" i="3"/>
  <c r="E13" i="3" s="1"/>
  <c r="E12" i="3" s="1"/>
  <c r="E8" i="3" s="1"/>
  <c r="E21" i="3" s="1"/>
  <c r="F17" i="3"/>
  <c r="B16" i="3"/>
  <c r="F16" i="3" s="1"/>
  <c r="F19" i="3" l="1"/>
  <c r="F13" i="3" l="1"/>
  <c r="F12" i="3" l="1"/>
  <c r="B8" i="3"/>
  <c r="B21" i="3" s="1"/>
  <c r="F21" i="3" l="1"/>
  <c r="F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Petra Boudná</author>
  </authors>
  <commentList>
    <comment ref="I7" authorId="0" shapeId="0" xr:uid="{23810709-A248-4F78-A499-1049C05CAFD4}">
      <text>
        <r>
          <rPr>
            <sz val="9"/>
            <color indexed="81"/>
            <rFont val="Tahoma"/>
            <family val="2"/>
            <charset val="238"/>
          </rPr>
          <t xml:space="preserve">min. úvazek: 0,2
</t>
        </r>
      </text>
    </comment>
  </commentList>
</comments>
</file>

<file path=xl/sharedStrings.xml><?xml version="1.0" encoding="utf-8"?>
<sst xmlns="http://schemas.openxmlformats.org/spreadsheetml/2006/main" count="87" uniqueCount="75">
  <si>
    <t>Osobní náklady celkem</t>
  </si>
  <si>
    <t xml:space="preserve">    - DPP</t>
  </si>
  <si>
    <t xml:space="preserve">    - DPČ</t>
  </si>
  <si>
    <t>Ostatní provozní náklady celkem</t>
  </si>
  <si>
    <t xml:space="preserve">DPP </t>
  </si>
  <si>
    <t>DPČ</t>
  </si>
  <si>
    <t>Vyplňujte pouze žlutá pole!</t>
  </si>
  <si>
    <t xml:space="preserve">Investiční náklady </t>
  </si>
  <si>
    <t>Jméno / Pozice</t>
  </si>
  <si>
    <t>Úvazek</t>
  </si>
  <si>
    <t>Celkem</t>
  </si>
  <si>
    <t>Název projektu</t>
  </si>
  <si>
    <t>Celkem mzdy navrhovatele a odborných spolupracovníků</t>
  </si>
  <si>
    <t>Celkem dohody o provedení práce</t>
  </si>
  <si>
    <t>Celkem dohody o pracovní činnosti</t>
  </si>
  <si>
    <t>Materiální náklady</t>
  </si>
  <si>
    <t>Cestovní náklady</t>
  </si>
  <si>
    <t>Pozice</t>
  </si>
  <si>
    <t>Počet hodin</t>
  </si>
  <si>
    <t>např. laborant, technik</t>
  </si>
  <si>
    <t>Náklady na ostatní služby a nemateriální náklady</t>
  </si>
  <si>
    <t>Investice</t>
  </si>
  <si>
    <t>Režie</t>
  </si>
  <si>
    <t>Max. mzda</t>
  </si>
  <si>
    <t>není určena, musí být stanovena v souladu s interními směrnicemi nebo jiným prokazatelným způsobem</t>
  </si>
  <si>
    <t>Informace k jednotlivým výzvám</t>
  </si>
  <si>
    <t>Ostatní osobní náklady (DPP a DPČ)</t>
  </si>
  <si>
    <t xml:space="preserve">Cestovní náklady </t>
  </si>
  <si>
    <t xml:space="preserve">Služby </t>
  </si>
  <si>
    <t>pořizovací cena vyšší než 80 000 Kč; lze plánovat pouze po schválení vedením LF</t>
  </si>
  <si>
    <t>Mzdy</t>
  </si>
  <si>
    <t>musí být úvazek (tj. tarifní mzda + osobní příplatek)</t>
  </si>
  <si>
    <t>Odvody z mezd</t>
  </si>
  <si>
    <t>náklad zaměstnavatele: SP 24,8%. ZP 9%, soc.fond 1% (z DPP nejsou odvody, z DPČ jen SP+ZP)</t>
  </si>
  <si>
    <t>související s řešením projektu - prezentace výsledků, konferenční poplatky, bankovní poplatky, kurzové ztráty;</t>
  </si>
  <si>
    <t>do služeb neplánujte opravu a udržování, na LF jsou opravy v balíčku režijních nákladů</t>
  </si>
  <si>
    <t>není stanoveno</t>
  </si>
  <si>
    <t>Mzda při úvazku 1,0 (v Kč)</t>
  </si>
  <si>
    <t>Hodinová sazba (v Kč)</t>
  </si>
  <si>
    <t>Řešitelský tým věk</t>
  </si>
  <si>
    <t>Dosažené vzdělání řešitel</t>
  </si>
  <si>
    <t>Obecné informace - platí pro všechny typy projektů AZV</t>
  </si>
  <si>
    <t>Doplňkové (Režijní) náklady</t>
  </si>
  <si>
    <t>Ostatní osobní náklady (celkem)</t>
  </si>
  <si>
    <t>Sociální a zdravotní pojištění a SF (34,8%)</t>
  </si>
  <si>
    <t>Náklady celkem</t>
  </si>
  <si>
    <t>Dotace AZV</t>
  </si>
  <si>
    <t>propočet dle ZD</t>
  </si>
  <si>
    <t>spotřební materiál, drobný hm.majetek, kancelářské potřeby, odborná literatura aj. - vše odůvodnit</t>
  </si>
  <si>
    <t>max. 20 % z požadované účelové podpory (tj. ze sumy položek osobních nákladů, materiálních nákladů, cestovních nákladů a nákladů na služby a nemateriální náklady)</t>
  </si>
  <si>
    <t>nejvýše 35 let v roce podání návrhu</t>
  </si>
  <si>
    <t>2023       (8 měsíců)</t>
  </si>
  <si>
    <t>Jméno navrhovatele/spolunavrhovatele</t>
  </si>
  <si>
    <t>Jména odborných spolupracovníků</t>
  </si>
  <si>
    <t>Název pozice - další pracovníci</t>
  </si>
  <si>
    <t>min. 0,2 po celou dobu řešení</t>
  </si>
  <si>
    <t>akademický titul Ph. D. nebo jeho ekvivalent v době podávání návrhu</t>
  </si>
  <si>
    <t>akademický titul Ph. D.  nebo jeho ekvivalent získaný nejpozději do dne uzavření smlouvy/vydání rozhodnutí o řešení projektu</t>
  </si>
  <si>
    <t>Požadavek na věk navrhovatele</t>
  </si>
  <si>
    <t>nejvýše 35 let v roce podání návrhu, vyjma jedné osoby z řešitelského týmu (odborného spolupracovníka) která může dosáhnout v roce podávání návrhu nejvýše 45 let</t>
  </si>
  <si>
    <t>Úvazek navrhovatele/spolunavrhovatele</t>
  </si>
  <si>
    <t>max. 7 mil. Kč</t>
  </si>
  <si>
    <t>Úvazek odborného příp. dalšího pracovníka</t>
  </si>
  <si>
    <t>Standardní projekty (Podprogram 1)</t>
  </si>
  <si>
    <t>Projekty pro mladé výzkumníky (Podprogram 2)</t>
  </si>
  <si>
    <t>Výše možných uznaných nákladů projektu</t>
  </si>
  <si>
    <t>U mezd je plánován 5% meziroční nárůst, přičemž v prvním roce řešení je 10%.</t>
  </si>
  <si>
    <t>Navrhovatel/spolunavrhovatel  projektu</t>
  </si>
  <si>
    <t>Celkem mzdy dalších pracovníků (technický personál)</t>
  </si>
  <si>
    <t>Mzdy navrhovatele a odborných spolupracovníků</t>
  </si>
  <si>
    <t>Mzdy dalších pracovníků (techn. a admin. pracovníků)</t>
  </si>
  <si>
    <t xml:space="preserve">jízdné, stravné, ubytování aj. = výhradně spojené s řešením nebo prezentací projektu (účast na konferenci bez prezentování výsledků nelze). </t>
  </si>
  <si>
    <t>v prvním roce řešení - max. 80 000 Kč, v dalších letech max. 150 000 Kč</t>
  </si>
  <si>
    <t>Rozpočet AZV projektu - začátek řešení 1. 5. 2023  (v tis. Kč)</t>
  </si>
  <si>
    <t>u mezd je plánován 5% meziroční nárůst, přičemž v prvním roce řešení je nárůst 10%.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</si>
</sst>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color theme="1"/>
      <name val="Arial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0" xfId="0" applyFont="1"/>
    <xf numFmtId="3" fontId="0" fillId="0" borderId="1" xfId="0" applyNumberFormat="1" applyFill="1" applyBorder="1" applyAlignment="1">
      <alignment vertical="center"/>
    </xf>
    <xf numFmtId="0" fontId="0" fillId="4" borderId="0" xfId="0" applyFill="1"/>
    <xf numFmtId="0" fontId="0" fillId="0" borderId="0" xfId="0" applyAlignment="1">
      <alignment vertical="center"/>
    </xf>
    <xf numFmtId="0" fontId="2" fillId="4" borderId="0" xfId="0" applyFont="1" applyFill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5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3" fontId="0" fillId="5" borderId="1" xfId="0" applyNumberForma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0" fontId="0" fillId="0" borderId="0" xfId="0" applyNumberForma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2" fillId="4" borderId="8" xfId="0" applyFont="1" applyFill="1" applyBorder="1" applyAlignment="1">
      <alignment horizontal="left" vertical="center" wrapText="1"/>
    </xf>
    <xf numFmtId="3" fontId="7" fillId="6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 shrinkToFit="1"/>
    </xf>
    <xf numFmtId="3" fontId="7" fillId="6" borderId="1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3" fontId="5" fillId="5" borderId="1" xfId="0" applyNumberFormat="1" applyFont="1" applyFill="1" applyBorder="1" applyAlignment="1">
      <alignment vertical="center"/>
    </xf>
    <xf numFmtId="3" fontId="7" fillId="4" borderId="1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0" fontId="8" fillId="8" borderId="0" xfId="0" applyFont="1" applyFill="1"/>
    <xf numFmtId="0" fontId="0" fillId="8" borderId="0" xfId="0" applyFill="1"/>
    <xf numFmtId="3" fontId="5" fillId="0" borderId="1" xfId="0" applyNumberFormat="1" applyFont="1" applyFill="1" applyBorder="1" applyAlignment="1">
      <alignment vertical="center"/>
    </xf>
    <xf numFmtId="0" fontId="8" fillId="4" borderId="0" xfId="0" applyFont="1" applyFill="1"/>
    <xf numFmtId="0" fontId="2" fillId="4" borderId="0" xfId="0" applyFont="1" applyFill="1"/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2" fillId="5" borderId="0" xfId="0" applyFont="1" applyFill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0FDA3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workbookViewId="0"/>
  </sheetViews>
  <sheetFormatPr defaultRowHeight="12.75" x14ac:dyDescent="0.2"/>
  <cols>
    <col min="1" max="1" width="32.140625" customWidth="1"/>
    <col min="2" max="2" width="30" customWidth="1"/>
    <col min="3" max="3" width="29.85546875" customWidth="1"/>
  </cols>
  <sheetData>
    <row r="1" spans="1:5" ht="30.75" customHeight="1" x14ac:dyDescent="0.2">
      <c r="A1" s="22" t="s">
        <v>41</v>
      </c>
      <c r="B1" s="5"/>
    </row>
    <row r="2" spans="1:5" ht="15" customHeight="1" x14ac:dyDescent="0.2">
      <c r="A2" s="3" t="s">
        <v>15</v>
      </c>
      <c r="B2" s="2" t="s">
        <v>48</v>
      </c>
    </row>
    <row r="3" spans="1:5" ht="15" customHeight="1" x14ac:dyDescent="0.2">
      <c r="A3" s="3" t="s">
        <v>27</v>
      </c>
      <c r="B3" s="2" t="s">
        <v>71</v>
      </c>
    </row>
    <row r="4" spans="1:5" ht="15" customHeight="1" x14ac:dyDescent="0.2">
      <c r="A4" s="3"/>
      <c r="B4" s="53" t="s">
        <v>72</v>
      </c>
      <c r="C4" s="5"/>
    </row>
    <row r="5" spans="1:5" ht="15" customHeight="1" x14ac:dyDescent="0.2">
      <c r="A5" s="3" t="s">
        <v>28</v>
      </c>
      <c r="B5" s="2" t="s">
        <v>34</v>
      </c>
    </row>
    <row r="6" spans="1:5" ht="15" customHeight="1" x14ac:dyDescent="0.2">
      <c r="A6" s="3"/>
      <c r="B6" s="2" t="s">
        <v>35</v>
      </c>
    </row>
    <row r="7" spans="1:5" ht="15" customHeight="1" x14ac:dyDescent="0.2">
      <c r="A7" s="3" t="s">
        <v>21</v>
      </c>
      <c r="B7" s="2" t="s">
        <v>29</v>
      </c>
    </row>
    <row r="8" spans="1:5" ht="15" customHeight="1" x14ac:dyDescent="0.2">
      <c r="A8" s="3" t="s">
        <v>30</v>
      </c>
      <c r="B8" s="2" t="s">
        <v>31</v>
      </c>
    </row>
    <row r="9" spans="1:5" ht="15" customHeight="1" x14ac:dyDescent="0.2">
      <c r="A9" s="3"/>
      <c r="B9" s="53" t="s">
        <v>74</v>
      </c>
      <c r="C9" s="5"/>
      <c r="D9" s="5"/>
      <c r="E9" s="5"/>
    </row>
    <row r="10" spans="1:5" ht="15" customHeight="1" x14ac:dyDescent="0.2">
      <c r="A10" s="3" t="s">
        <v>32</v>
      </c>
      <c r="B10" s="2" t="s">
        <v>33</v>
      </c>
    </row>
    <row r="11" spans="1:5" ht="15" customHeight="1" x14ac:dyDescent="0.2">
      <c r="A11" s="3" t="s">
        <v>22</v>
      </c>
      <c r="B11" s="2" t="s">
        <v>49</v>
      </c>
    </row>
    <row r="12" spans="1:5" ht="15" customHeight="1" x14ac:dyDescent="0.2"/>
    <row r="13" spans="1:5" ht="30.75" customHeight="1" x14ac:dyDescent="0.2">
      <c r="A13" s="22" t="s">
        <v>25</v>
      </c>
    </row>
    <row r="14" spans="1:5" ht="30.75" customHeight="1" x14ac:dyDescent="0.2">
      <c r="A14" s="1"/>
      <c r="B14" s="30" t="s">
        <v>63</v>
      </c>
      <c r="C14" s="30" t="s">
        <v>64</v>
      </c>
    </row>
    <row r="15" spans="1:5" ht="45" customHeight="1" x14ac:dyDescent="0.2">
      <c r="A15" s="24" t="s">
        <v>21</v>
      </c>
      <c r="B15" s="25" t="s">
        <v>47</v>
      </c>
      <c r="C15" s="25" t="s">
        <v>47</v>
      </c>
    </row>
    <row r="16" spans="1:5" ht="45" customHeight="1" x14ac:dyDescent="0.2">
      <c r="A16" s="26" t="s">
        <v>60</v>
      </c>
      <c r="B16" s="27" t="s">
        <v>55</v>
      </c>
      <c r="C16" s="27" t="s">
        <v>55</v>
      </c>
    </row>
    <row r="17" spans="1:3" ht="77.25" customHeight="1" x14ac:dyDescent="0.2">
      <c r="A17" s="26" t="s">
        <v>40</v>
      </c>
      <c r="B17" s="27" t="s">
        <v>56</v>
      </c>
      <c r="C17" s="27" t="s">
        <v>57</v>
      </c>
    </row>
    <row r="18" spans="1:3" ht="45" customHeight="1" x14ac:dyDescent="0.2">
      <c r="A18" s="26" t="s">
        <v>58</v>
      </c>
      <c r="B18" s="27" t="s">
        <v>36</v>
      </c>
      <c r="C18" s="27" t="s">
        <v>50</v>
      </c>
    </row>
    <row r="19" spans="1:3" ht="66" customHeight="1" x14ac:dyDescent="0.2">
      <c r="A19" s="26" t="s">
        <v>39</v>
      </c>
      <c r="B19" s="27" t="s">
        <v>36</v>
      </c>
      <c r="C19" s="27" t="s">
        <v>59</v>
      </c>
    </row>
    <row r="20" spans="1:3" ht="57" customHeight="1" x14ac:dyDescent="0.2">
      <c r="A20" s="26" t="s">
        <v>62</v>
      </c>
      <c r="B20" s="27" t="s">
        <v>36</v>
      </c>
      <c r="C20" s="27" t="s">
        <v>36</v>
      </c>
    </row>
    <row r="21" spans="1:3" ht="68.25" customHeight="1" x14ac:dyDescent="0.2">
      <c r="A21" s="26" t="s">
        <v>23</v>
      </c>
      <c r="B21" s="33" t="s">
        <v>24</v>
      </c>
      <c r="C21" s="33" t="s">
        <v>24</v>
      </c>
    </row>
    <row r="22" spans="1:3" ht="63" customHeight="1" x14ac:dyDescent="0.2">
      <c r="A22" s="32" t="s">
        <v>26</v>
      </c>
      <c r="B22" s="33" t="s">
        <v>24</v>
      </c>
      <c r="C22" s="33" t="s">
        <v>24</v>
      </c>
    </row>
    <row r="23" spans="1:3" ht="39.950000000000003" customHeight="1" x14ac:dyDescent="0.2">
      <c r="A23" s="28" t="s">
        <v>65</v>
      </c>
      <c r="B23" s="29" t="s">
        <v>36</v>
      </c>
      <c r="C23" s="29" t="s">
        <v>61</v>
      </c>
    </row>
    <row r="24" spans="1:3" ht="39.950000000000003" customHeight="1" x14ac:dyDescent="0.2">
      <c r="A24" s="23"/>
      <c r="B24" s="23"/>
      <c r="C24" s="23"/>
    </row>
    <row r="25" spans="1:3" ht="39.950000000000003" customHeight="1" x14ac:dyDescent="0.2">
      <c r="A25" s="23"/>
      <c r="B25" s="23"/>
      <c r="C25" s="23"/>
    </row>
    <row r="26" spans="1:3" ht="39.950000000000003" customHeight="1" x14ac:dyDescent="0.2">
      <c r="A26" s="23"/>
      <c r="B26" s="23"/>
      <c r="C26" s="2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5"/>
  <sheetViews>
    <sheetView workbookViewId="0">
      <selection activeCell="S16" sqref="S16"/>
    </sheetView>
  </sheetViews>
  <sheetFormatPr defaultRowHeight="12.75" x14ac:dyDescent="0.2"/>
  <cols>
    <col min="1" max="1" width="45" customWidth="1"/>
    <col min="2" max="5" width="9.85546875" customWidth="1"/>
    <col min="9" max="9" width="38.85546875" customWidth="1"/>
    <col min="10" max="10" width="9.85546875" customWidth="1"/>
    <col min="11" max="11" width="12.140625" customWidth="1"/>
    <col min="12" max="14" width="9.85546875" customWidth="1"/>
  </cols>
  <sheetData>
    <row r="1" spans="1:15" ht="15.75" x14ac:dyDescent="0.2">
      <c r="A1" s="12" t="s">
        <v>73</v>
      </c>
      <c r="B1" s="6"/>
      <c r="C1" s="6"/>
      <c r="D1" s="6"/>
      <c r="E1" s="6"/>
      <c r="F1" s="13"/>
      <c r="G1" s="13"/>
      <c r="H1" s="13"/>
      <c r="I1" s="14" t="s">
        <v>6</v>
      </c>
      <c r="J1" s="6"/>
      <c r="K1" s="6"/>
      <c r="L1" s="6"/>
      <c r="M1" s="6"/>
      <c r="N1" s="6"/>
    </row>
    <row r="2" spans="1:15" ht="15" customHeight="1" x14ac:dyDescent="0.2">
      <c r="A2" s="12"/>
      <c r="B2" s="6"/>
      <c r="C2" s="6"/>
      <c r="D2" s="6"/>
      <c r="E2" s="6"/>
      <c r="F2" s="13"/>
      <c r="G2" s="13"/>
      <c r="H2" s="13"/>
      <c r="I2" s="13"/>
      <c r="J2" s="6"/>
      <c r="K2" s="6"/>
      <c r="L2" s="6"/>
      <c r="M2" s="6"/>
      <c r="N2" s="6"/>
    </row>
    <row r="3" spans="1:15" ht="15" customHeight="1" x14ac:dyDescent="0.2">
      <c r="A3" s="15" t="s">
        <v>11</v>
      </c>
      <c r="B3" s="59"/>
      <c r="C3" s="59"/>
      <c r="D3" s="59"/>
      <c r="E3" s="59"/>
      <c r="F3" s="13"/>
      <c r="G3" s="13"/>
      <c r="H3" s="13"/>
      <c r="I3" s="13"/>
      <c r="J3" s="6"/>
      <c r="K3" s="6"/>
      <c r="L3" s="6"/>
      <c r="M3" s="6"/>
      <c r="N3" s="6"/>
    </row>
    <row r="4" spans="1:15" ht="15" customHeight="1" x14ac:dyDescent="0.2">
      <c r="A4" s="15" t="s">
        <v>67</v>
      </c>
      <c r="B4" s="59"/>
      <c r="C4" s="59"/>
      <c r="D4" s="59"/>
      <c r="E4" s="59"/>
      <c r="F4" s="13"/>
      <c r="G4" s="13"/>
      <c r="H4" s="13"/>
      <c r="I4" s="6"/>
      <c r="J4" s="6"/>
      <c r="K4" s="6"/>
      <c r="L4" s="6"/>
      <c r="M4" s="6"/>
      <c r="N4" s="6"/>
    </row>
    <row r="5" spans="1:15" ht="15" customHeight="1" x14ac:dyDescent="0.2">
      <c r="A5" s="15"/>
      <c r="B5" s="7"/>
      <c r="C5" s="6"/>
      <c r="D5" s="6"/>
      <c r="E5" s="6"/>
      <c r="F5" s="13"/>
      <c r="G5" s="13"/>
      <c r="H5" s="13"/>
      <c r="I5" s="6"/>
      <c r="J5" s="6"/>
      <c r="K5" s="6"/>
      <c r="L5" s="6"/>
      <c r="M5" s="6"/>
      <c r="N5" s="6"/>
    </row>
    <row r="6" spans="1:15" ht="39.75" customHeight="1" x14ac:dyDescent="0.2">
      <c r="A6" s="57"/>
      <c r="B6" s="60" t="s">
        <v>46</v>
      </c>
      <c r="C6" s="61"/>
      <c r="D6" s="61"/>
      <c r="E6" s="61"/>
      <c r="F6" s="62"/>
      <c r="G6" s="13"/>
      <c r="H6" s="13"/>
      <c r="I6" s="8" t="s">
        <v>8</v>
      </c>
      <c r="J6" s="8" t="s">
        <v>9</v>
      </c>
      <c r="K6" s="8" t="s">
        <v>37</v>
      </c>
      <c r="L6" s="8" t="s">
        <v>51</v>
      </c>
      <c r="M6" s="9">
        <v>2024</v>
      </c>
      <c r="N6" s="9">
        <v>2025</v>
      </c>
      <c r="O6" s="9">
        <v>2026</v>
      </c>
    </row>
    <row r="7" spans="1:15" ht="29.25" customHeight="1" x14ac:dyDescent="0.2">
      <c r="A7" s="58"/>
      <c r="B7" s="10" t="s">
        <v>51</v>
      </c>
      <c r="C7" s="31">
        <v>2024</v>
      </c>
      <c r="D7" s="31">
        <v>2025</v>
      </c>
      <c r="E7" s="10">
        <v>2026</v>
      </c>
      <c r="F7" s="10" t="s">
        <v>10</v>
      </c>
      <c r="G7" s="13"/>
      <c r="H7" s="13"/>
      <c r="I7" s="16" t="s">
        <v>52</v>
      </c>
      <c r="J7" s="17">
        <v>0.2</v>
      </c>
      <c r="K7" s="18"/>
      <c r="L7" s="4">
        <f>CEILING(J7*K7*8*1.1,1000)</f>
        <v>0</v>
      </c>
      <c r="M7" s="4">
        <f>CEILING(J7*K7*12*1.1*1.05,1000)</f>
        <v>0</v>
      </c>
      <c r="N7" s="4">
        <f>CEILING(J7*K7*12*1.1*1.05*1.05,1000)</f>
        <v>0</v>
      </c>
      <c r="O7" s="4">
        <f>CEILING(J7*K7*12*1.1*1.05*1.05*1.05,1000)</f>
        <v>0</v>
      </c>
    </row>
    <row r="8" spans="1:15" ht="15" customHeight="1" x14ac:dyDescent="0.2">
      <c r="A8" s="45" t="s">
        <v>3</v>
      </c>
      <c r="B8" s="41">
        <f>SUM(B9:B12)</f>
        <v>0</v>
      </c>
      <c r="C8" s="41">
        <f>SUM(C9:C12)</f>
        <v>0</v>
      </c>
      <c r="D8" s="41">
        <f>SUM(D9:D12)</f>
        <v>0</v>
      </c>
      <c r="E8" s="41">
        <f>SUM(E9:E12)</f>
        <v>0</v>
      </c>
      <c r="F8" s="34">
        <f t="shared" ref="F8:F21" si="0">SUM(B8:E8)</f>
        <v>0</v>
      </c>
      <c r="G8" s="13"/>
      <c r="H8" s="13"/>
      <c r="I8" s="16" t="s">
        <v>53</v>
      </c>
      <c r="J8" s="17"/>
      <c r="K8" s="18"/>
      <c r="L8" s="4">
        <f t="shared" ref="L8:L13" si="1">CEILING(J8*K8*8*1.1,1000)</f>
        <v>0</v>
      </c>
      <c r="M8" s="4">
        <f t="shared" ref="M8:M13" si="2">CEILING(J8*K8*12*1.1*1.05,1000)</f>
        <v>0</v>
      </c>
      <c r="N8" s="4">
        <f t="shared" ref="N8:N13" si="3">CEILING(J8*K8*12*1.1*1.05*1.05,1000)</f>
        <v>0</v>
      </c>
      <c r="O8" s="4">
        <f t="shared" ref="O8:O13" si="4">CEILING(J8*K8*12*1.1*1.05*1.05*1.05,1000)</f>
        <v>0</v>
      </c>
    </row>
    <row r="9" spans="1:15" ht="15" customHeight="1" x14ac:dyDescent="0.2">
      <c r="A9" s="35" t="s">
        <v>15</v>
      </c>
      <c r="B9" s="43">
        <v>0</v>
      </c>
      <c r="C9" s="43">
        <v>0</v>
      </c>
      <c r="D9" s="43">
        <v>0</v>
      </c>
      <c r="E9" s="43">
        <v>0</v>
      </c>
      <c r="F9" s="34">
        <f t="shared" si="0"/>
        <v>0</v>
      </c>
      <c r="G9" s="13"/>
      <c r="H9" s="13"/>
      <c r="I9" s="17"/>
      <c r="J9" s="17"/>
      <c r="K9" s="18"/>
      <c r="L9" s="4">
        <f t="shared" si="1"/>
        <v>0</v>
      </c>
      <c r="M9" s="4">
        <f t="shared" si="2"/>
        <v>0</v>
      </c>
      <c r="N9" s="4">
        <f t="shared" si="3"/>
        <v>0</v>
      </c>
      <c r="O9" s="4">
        <f t="shared" si="4"/>
        <v>0</v>
      </c>
    </row>
    <row r="10" spans="1:15" ht="15" customHeight="1" x14ac:dyDescent="0.2">
      <c r="A10" s="35" t="s">
        <v>16</v>
      </c>
      <c r="B10" s="43">
        <v>0</v>
      </c>
      <c r="C10" s="43">
        <v>0</v>
      </c>
      <c r="D10" s="43">
        <v>0</v>
      </c>
      <c r="E10" s="43">
        <v>0</v>
      </c>
      <c r="F10" s="34">
        <f t="shared" si="0"/>
        <v>0</v>
      </c>
      <c r="G10" s="13"/>
      <c r="H10" s="13"/>
      <c r="I10" s="17"/>
      <c r="J10" s="17"/>
      <c r="K10" s="18"/>
      <c r="L10" s="4">
        <f t="shared" si="1"/>
        <v>0</v>
      </c>
      <c r="M10" s="4">
        <f t="shared" si="2"/>
        <v>0</v>
      </c>
      <c r="N10" s="4">
        <f t="shared" si="3"/>
        <v>0</v>
      </c>
      <c r="O10" s="4">
        <f t="shared" si="4"/>
        <v>0</v>
      </c>
    </row>
    <row r="11" spans="1:15" ht="15" customHeight="1" x14ac:dyDescent="0.2">
      <c r="A11" s="36" t="s">
        <v>20</v>
      </c>
      <c r="B11" s="43">
        <v>0</v>
      </c>
      <c r="C11" s="43">
        <v>0</v>
      </c>
      <c r="D11" s="43">
        <v>0</v>
      </c>
      <c r="E11" s="43">
        <v>0</v>
      </c>
      <c r="F11" s="34">
        <f t="shared" si="0"/>
        <v>0</v>
      </c>
      <c r="G11" s="13"/>
      <c r="H11" s="13"/>
      <c r="I11" s="17"/>
      <c r="J11" s="17"/>
      <c r="K11" s="18"/>
      <c r="L11" s="4">
        <f t="shared" si="1"/>
        <v>0</v>
      </c>
      <c r="M11" s="4">
        <f t="shared" si="2"/>
        <v>0</v>
      </c>
      <c r="N11" s="4">
        <f t="shared" si="3"/>
        <v>0</v>
      </c>
      <c r="O11" s="4">
        <f t="shared" si="4"/>
        <v>0</v>
      </c>
    </row>
    <row r="12" spans="1:15" ht="15" customHeight="1" x14ac:dyDescent="0.2">
      <c r="A12" s="37" t="s">
        <v>42</v>
      </c>
      <c r="B12" s="48">
        <f>FLOOR((B9+B10+B11+B13)/80*20,1)</f>
        <v>0</v>
      </c>
      <c r="C12" s="48">
        <f>FLOOR((C9+C10+C11+C13)/80*20,1)</f>
        <v>0</v>
      </c>
      <c r="D12" s="48">
        <f>FLOOR((D9+D10+D11+D13)/80*20,1)</f>
        <v>0</v>
      </c>
      <c r="E12" s="48">
        <f>FLOOR((E9+E10+E11+E13)/80*20,1)</f>
        <v>0</v>
      </c>
      <c r="F12" s="38">
        <f t="shared" si="0"/>
        <v>0</v>
      </c>
      <c r="G12" s="13"/>
      <c r="H12" s="13"/>
      <c r="I12" s="17"/>
      <c r="J12" s="17"/>
      <c r="K12" s="18"/>
      <c r="L12" s="4">
        <f t="shared" si="1"/>
        <v>0</v>
      </c>
      <c r="M12" s="4">
        <f t="shared" si="2"/>
        <v>0</v>
      </c>
      <c r="N12" s="4">
        <f t="shared" si="3"/>
        <v>0</v>
      </c>
      <c r="O12" s="4">
        <f t="shared" si="4"/>
        <v>0</v>
      </c>
    </row>
    <row r="13" spans="1:15" ht="15" customHeight="1" x14ac:dyDescent="0.2">
      <c r="A13" s="45" t="s">
        <v>0</v>
      </c>
      <c r="B13" s="11">
        <f>SUM(B14+B15+B16+B19)</f>
        <v>0</v>
      </c>
      <c r="C13" s="11">
        <f>SUM(C14+C15+C16+C19)</f>
        <v>0</v>
      </c>
      <c r="D13" s="11">
        <f>SUM(D14+D15+D16+D19)</f>
        <v>0</v>
      </c>
      <c r="E13" s="11">
        <f>SUM(E14+E15+E16+E19)</f>
        <v>0</v>
      </c>
      <c r="F13" s="38">
        <f t="shared" si="0"/>
        <v>0</v>
      </c>
      <c r="G13" s="13"/>
      <c r="H13" s="13"/>
      <c r="I13" s="17"/>
      <c r="J13" s="17"/>
      <c r="K13" s="18"/>
      <c r="L13" s="4">
        <f t="shared" si="1"/>
        <v>0</v>
      </c>
      <c r="M13" s="4">
        <f t="shared" si="2"/>
        <v>0</v>
      </c>
      <c r="N13" s="4">
        <f t="shared" si="3"/>
        <v>0</v>
      </c>
      <c r="O13" s="4">
        <f t="shared" si="4"/>
        <v>0</v>
      </c>
    </row>
    <row r="14" spans="1:15" ht="15" customHeight="1" x14ac:dyDescent="0.2">
      <c r="A14" s="35" t="s">
        <v>69</v>
      </c>
      <c r="B14" s="51">
        <f>+L14</f>
        <v>0</v>
      </c>
      <c r="C14" s="51">
        <f t="shared" ref="C14:E14" si="5">+M14</f>
        <v>0</v>
      </c>
      <c r="D14" s="51">
        <f t="shared" si="5"/>
        <v>0</v>
      </c>
      <c r="E14" s="51">
        <f t="shared" si="5"/>
        <v>0</v>
      </c>
      <c r="F14" s="38">
        <f t="shared" si="0"/>
        <v>0</v>
      </c>
      <c r="G14" s="13"/>
      <c r="H14" s="13"/>
      <c r="I14" s="54" t="s">
        <v>12</v>
      </c>
      <c r="J14" s="55"/>
      <c r="K14" s="56"/>
      <c r="L14" s="20">
        <f>(SUM(L7:L13))/1000</f>
        <v>0</v>
      </c>
      <c r="M14" s="20">
        <f>(SUM(M7:M13))/1000</f>
        <v>0</v>
      </c>
      <c r="N14" s="20">
        <f>(SUM(N7:N13))/1000</f>
        <v>0</v>
      </c>
      <c r="O14" s="20">
        <f>(SUM(O7:O13))/1000</f>
        <v>0</v>
      </c>
    </row>
    <row r="15" spans="1:15" ht="15" customHeight="1" x14ac:dyDescent="0.2">
      <c r="A15" s="35" t="s">
        <v>70</v>
      </c>
      <c r="B15" s="51">
        <f>+L21</f>
        <v>0</v>
      </c>
      <c r="C15" s="51">
        <f t="shared" ref="C15:E15" si="6">+M21</f>
        <v>0</v>
      </c>
      <c r="D15" s="51">
        <f t="shared" si="6"/>
        <v>0</v>
      </c>
      <c r="E15" s="51">
        <f t="shared" si="6"/>
        <v>0</v>
      </c>
      <c r="F15" s="38">
        <f t="shared" si="0"/>
        <v>0</v>
      </c>
      <c r="G15" s="13"/>
      <c r="H15" s="13"/>
      <c r="I15" s="16" t="s">
        <v>54</v>
      </c>
      <c r="J15" s="17">
        <v>0.1</v>
      </c>
      <c r="K15" s="18"/>
      <c r="L15" s="4">
        <f t="shared" ref="L15" si="7">CEILING(J15*K15*8*1.1,1000)</f>
        <v>0</v>
      </c>
      <c r="M15" s="4">
        <f>CEILING(J15*K15*12*1.1*1.05,1000)</f>
        <v>0</v>
      </c>
      <c r="N15" s="4">
        <f>CEILING(J15*K15*12*1.1*1.05*1.05,1000)</f>
        <v>0</v>
      </c>
      <c r="O15" s="4">
        <f>CEILING(J15*K15*12*1.1*1.05*1.05*1.05,1000)</f>
        <v>0</v>
      </c>
    </row>
    <row r="16" spans="1:15" ht="15" customHeight="1" x14ac:dyDescent="0.2">
      <c r="A16" s="39" t="s">
        <v>43</v>
      </c>
      <c r="B16" s="44">
        <f>SUM(B17:B18)</f>
        <v>0</v>
      </c>
      <c r="C16" s="44">
        <f>SUM(C17:C18)</f>
        <v>0</v>
      </c>
      <c r="D16" s="44">
        <f>SUM(D17:D18)</f>
        <v>0</v>
      </c>
      <c r="E16" s="44">
        <f>SUM(E17:E18)</f>
        <v>0</v>
      </c>
      <c r="F16" s="38">
        <f t="shared" si="0"/>
        <v>0</v>
      </c>
      <c r="G16" s="13"/>
      <c r="H16" s="13"/>
      <c r="I16" s="16" t="s">
        <v>19</v>
      </c>
      <c r="J16" s="17"/>
      <c r="K16" s="18"/>
      <c r="L16" s="4">
        <f t="shared" ref="L16:L20" si="8">CEILING(J16*K16*8*1.1,1000)</f>
        <v>0</v>
      </c>
      <c r="M16" s="4">
        <f t="shared" ref="M16:M20" si="9">CEILING(J16*K16*12*1.1*1.05,1000)</f>
        <v>0</v>
      </c>
      <c r="N16" s="4">
        <f t="shared" ref="N16:N20" si="10">CEILING(J16*K16*12*1.1*1.05*1.05,1000)</f>
        <v>0</v>
      </c>
      <c r="O16" s="4">
        <f t="shared" ref="O16:O20" si="11">CEILING(J16*K16*12*1.1*1.05*1.05*1.05,1000)</f>
        <v>0</v>
      </c>
    </row>
    <row r="17" spans="1:15" ht="15" customHeight="1" x14ac:dyDescent="0.2">
      <c r="A17" s="40" t="s">
        <v>1</v>
      </c>
      <c r="B17" s="51">
        <f>+L28</f>
        <v>0</v>
      </c>
      <c r="C17" s="51">
        <f t="shared" ref="C17:E17" si="12">+M28</f>
        <v>0</v>
      </c>
      <c r="D17" s="51">
        <f t="shared" si="12"/>
        <v>0</v>
      </c>
      <c r="E17" s="51">
        <f t="shared" si="12"/>
        <v>0</v>
      </c>
      <c r="F17" s="38">
        <f t="shared" si="0"/>
        <v>0</v>
      </c>
      <c r="G17" s="13"/>
      <c r="H17" s="13"/>
      <c r="I17" s="17"/>
      <c r="J17" s="17"/>
      <c r="K17" s="18"/>
      <c r="L17" s="4">
        <f t="shared" si="8"/>
        <v>0</v>
      </c>
      <c r="M17" s="4">
        <f t="shared" si="9"/>
        <v>0</v>
      </c>
      <c r="N17" s="4">
        <f t="shared" si="10"/>
        <v>0</v>
      </c>
      <c r="O17" s="4">
        <f t="shared" si="11"/>
        <v>0</v>
      </c>
    </row>
    <row r="18" spans="1:15" ht="15" customHeight="1" x14ac:dyDescent="0.2">
      <c r="A18" s="40" t="s">
        <v>2</v>
      </c>
      <c r="B18" s="51">
        <f>+L32</f>
        <v>0</v>
      </c>
      <c r="C18" s="51">
        <f t="shared" ref="C18:E18" si="13">+M32</f>
        <v>0</v>
      </c>
      <c r="D18" s="51">
        <f t="shared" si="13"/>
        <v>0</v>
      </c>
      <c r="E18" s="51">
        <f t="shared" si="13"/>
        <v>0</v>
      </c>
      <c r="F18" s="38">
        <f t="shared" si="0"/>
        <v>0</v>
      </c>
      <c r="G18" s="13"/>
      <c r="H18" s="13"/>
      <c r="I18" s="17"/>
      <c r="J18" s="17"/>
      <c r="K18" s="18"/>
      <c r="L18" s="4">
        <f t="shared" si="8"/>
        <v>0</v>
      </c>
      <c r="M18" s="4">
        <f t="shared" si="9"/>
        <v>0</v>
      </c>
      <c r="N18" s="4">
        <f t="shared" si="10"/>
        <v>0</v>
      </c>
      <c r="O18" s="4">
        <f t="shared" si="11"/>
        <v>0</v>
      </c>
    </row>
    <row r="19" spans="1:15" ht="15" customHeight="1" x14ac:dyDescent="0.2">
      <c r="A19" s="42" t="s">
        <v>44</v>
      </c>
      <c r="B19" s="44">
        <f>CEILING(((B14+B15)*0.348)+(B18*0.338),1)</f>
        <v>0</v>
      </c>
      <c r="C19" s="44">
        <f t="shared" ref="C19:E19" si="14">CEILING(((C14+C15)*0.348)+(C18*0.338),1)</f>
        <v>0</v>
      </c>
      <c r="D19" s="44">
        <f t="shared" si="14"/>
        <v>0</v>
      </c>
      <c r="E19" s="44">
        <f t="shared" si="14"/>
        <v>0</v>
      </c>
      <c r="F19" s="38">
        <f t="shared" si="0"/>
        <v>0</v>
      </c>
      <c r="G19" s="13"/>
      <c r="H19" s="13"/>
      <c r="I19" s="17"/>
      <c r="J19" s="17"/>
      <c r="K19" s="18"/>
      <c r="L19" s="4">
        <f t="shared" si="8"/>
        <v>0</v>
      </c>
      <c r="M19" s="4">
        <f t="shared" si="9"/>
        <v>0</v>
      </c>
      <c r="N19" s="4">
        <f t="shared" si="10"/>
        <v>0</v>
      </c>
      <c r="O19" s="4">
        <f t="shared" si="11"/>
        <v>0</v>
      </c>
    </row>
    <row r="20" spans="1:15" ht="28.5" customHeight="1" x14ac:dyDescent="0.2">
      <c r="A20" s="47" t="s">
        <v>7</v>
      </c>
      <c r="B20" s="43">
        <v>0</v>
      </c>
      <c r="C20" s="43">
        <v>0</v>
      </c>
      <c r="D20" s="43">
        <v>0</v>
      </c>
      <c r="E20" s="43">
        <v>0</v>
      </c>
      <c r="F20" s="38">
        <f>SUM(B20:E20)</f>
        <v>0</v>
      </c>
      <c r="G20" s="13"/>
      <c r="H20" s="13"/>
      <c r="I20" s="17"/>
      <c r="J20" s="17"/>
      <c r="K20" s="18"/>
      <c r="L20" s="4">
        <f t="shared" si="8"/>
        <v>0</v>
      </c>
      <c r="M20" s="4">
        <f t="shared" si="9"/>
        <v>0</v>
      </c>
      <c r="N20" s="4">
        <f t="shared" si="10"/>
        <v>0</v>
      </c>
      <c r="O20" s="4">
        <f t="shared" si="11"/>
        <v>0</v>
      </c>
    </row>
    <row r="21" spans="1:15" ht="15" customHeight="1" x14ac:dyDescent="0.2">
      <c r="A21" s="46" t="s">
        <v>45</v>
      </c>
      <c r="B21" s="11">
        <f>+B8+B13+B20</f>
        <v>0</v>
      </c>
      <c r="C21" s="11">
        <f t="shared" ref="C21:E21" si="15">+C8+C13+C20</f>
        <v>0</v>
      </c>
      <c r="D21" s="11">
        <f t="shared" si="15"/>
        <v>0</v>
      </c>
      <c r="E21" s="11">
        <f t="shared" si="15"/>
        <v>0</v>
      </c>
      <c r="F21" s="38">
        <f t="shared" si="0"/>
        <v>0</v>
      </c>
      <c r="G21" s="13"/>
      <c r="H21" s="13"/>
      <c r="I21" s="54" t="s">
        <v>68</v>
      </c>
      <c r="J21" s="55"/>
      <c r="K21" s="56"/>
      <c r="L21" s="20">
        <f>(SUM(L15:L20))/1000</f>
        <v>0</v>
      </c>
      <c r="M21" s="20">
        <f>(SUM(M15:M20))/1000</f>
        <v>0</v>
      </c>
      <c r="N21" s="20">
        <f>(SUM(N15:N20))/1000</f>
        <v>0</v>
      </c>
      <c r="O21" s="20">
        <f>(SUM(O15:O20))/1000</f>
        <v>0</v>
      </c>
    </row>
    <row r="22" spans="1:15" ht="33" customHeight="1" x14ac:dyDescent="0.2">
      <c r="A22" s="6"/>
      <c r="B22" s="6"/>
      <c r="C22" s="6"/>
      <c r="D22" s="6"/>
      <c r="E22" s="6"/>
      <c r="F22" s="19"/>
      <c r="G22" s="13"/>
      <c r="H22" s="13"/>
      <c r="I22" s="8" t="s">
        <v>17</v>
      </c>
      <c r="J22" s="8" t="s">
        <v>18</v>
      </c>
      <c r="K22" s="8" t="s">
        <v>38</v>
      </c>
      <c r="L22" s="9">
        <v>2023</v>
      </c>
      <c r="M22" s="9">
        <v>2024</v>
      </c>
      <c r="N22" s="9">
        <v>2025</v>
      </c>
      <c r="O22" s="9">
        <v>2026</v>
      </c>
    </row>
    <row r="23" spans="1:15" ht="15" customHeight="1" x14ac:dyDescent="0.2">
      <c r="A23" s="6"/>
      <c r="B23" s="6"/>
      <c r="C23" s="6"/>
      <c r="D23" s="6"/>
      <c r="E23" s="6"/>
      <c r="F23" s="19"/>
      <c r="G23" s="13"/>
      <c r="H23" s="13"/>
      <c r="I23" s="16" t="s">
        <v>4</v>
      </c>
      <c r="J23" s="17"/>
      <c r="K23" s="18"/>
      <c r="L23" s="4">
        <f>J23*K23</f>
        <v>0</v>
      </c>
      <c r="M23" s="4">
        <f>J23*K23</f>
        <v>0</v>
      </c>
      <c r="N23" s="4">
        <f>J23*K23</f>
        <v>0</v>
      </c>
      <c r="O23" s="4">
        <f>J23*K23</f>
        <v>0</v>
      </c>
    </row>
    <row r="24" spans="1:15" ht="15" customHeight="1" x14ac:dyDescent="0.25">
      <c r="A24" s="52"/>
      <c r="B24" s="52"/>
      <c r="C24" s="52"/>
      <c r="D24" s="6"/>
      <c r="E24" s="6"/>
      <c r="F24" s="13"/>
      <c r="G24" s="13"/>
      <c r="H24" s="13"/>
      <c r="I24" s="17"/>
      <c r="J24" s="17"/>
      <c r="K24" s="18"/>
      <c r="L24" s="4">
        <f t="shared" ref="L24:L27" si="16">J24*K24</f>
        <v>0</v>
      </c>
      <c r="M24" s="4">
        <f t="shared" ref="M24:M27" si="17">J24*K24</f>
        <v>0</v>
      </c>
      <c r="N24" s="4">
        <f t="shared" ref="N24:N27" si="18">J24*K24</f>
        <v>0</v>
      </c>
      <c r="O24" s="4">
        <f t="shared" ref="O24:O27" si="19">J24*K24</f>
        <v>0</v>
      </c>
    </row>
    <row r="25" spans="1:15" ht="15" customHeight="1" x14ac:dyDescent="0.2">
      <c r="A25" s="6"/>
      <c r="B25" s="6"/>
      <c r="C25" s="6"/>
      <c r="D25" s="6"/>
      <c r="E25" s="6"/>
      <c r="F25" s="21"/>
      <c r="G25" s="13"/>
      <c r="H25" s="13"/>
      <c r="I25" s="17"/>
      <c r="J25" s="17"/>
      <c r="K25" s="18"/>
      <c r="L25" s="4">
        <f t="shared" si="16"/>
        <v>0</v>
      </c>
      <c r="M25" s="4">
        <f t="shared" si="17"/>
        <v>0</v>
      </c>
      <c r="N25" s="4">
        <f t="shared" si="18"/>
        <v>0</v>
      </c>
      <c r="O25" s="4">
        <f t="shared" si="19"/>
        <v>0</v>
      </c>
    </row>
    <row r="26" spans="1:15" ht="15" customHeight="1" x14ac:dyDescent="0.2">
      <c r="A26" s="6"/>
      <c r="B26" s="6"/>
      <c r="C26" s="6"/>
      <c r="D26" s="6"/>
      <c r="E26" s="6"/>
      <c r="F26" s="13"/>
      <c r="G26" s="13"/>
      <c r="H26" s="13"/>
      <c r="I26" s="17"/>
      <c r="J26" s="17"/>
      <c r="K26" s="18"/>
      <c r="L26" s="4">
        <f t="shared" si="16"/>
        <v>0</v>
      </c>
      <c r="M26" s="4">
        <f t="shared" si="17"/>
        <v>0</v>
      </c>
      <c r="N26" s="4">
        <f t="shared" si="18"/>
        <v>0</v>
      </c>
      <c r="O26" s="4">
        <f t="shared" si="19"/>
        <v>0</v>
      </c>
    </row>
    <row r="27" spans="1:15" ht="15" customHeight="1" x14ac:dyDescent="0.2">
      <c r="A27" s="6"/>
      <c r="B27" s="6"/>
      <c r="C27" s="6"/>
      <c r="D27" s="6"/>
      <c r="E27" s="6"/>
      <c r="F27" s="13"/>
      <c r="G27" s="13"/>
      <c r="H27" s="13"/>
      <c r="I27" s="17"/>
      <c r="J27" s="17"/>
      <c r="K27" s="18"/>
      <c r="L27" s="4">
        <f t="shared" si="16"/>
        <v>0</v>
      </c>
      <c r="M27" s="4">
        <f t="shared" si="17"/>
        <v>0</v>
      </c>
      <c r="N27" s="4">
        <f t="shared" si="18"/>
        <v>0</v>
      </c>
      <c r="O27" s="4">
        <f t="shared" si="19"/>
        <v>0</v>
      </c>
    </row>
    <row r="28" spans="1:15" ht="15" customHeight="1" x14ac:dyDescent="0.2">
      <c r="A28" s="6"/>
      <c r="B28" s="6"/>
      <c r="C28" s="6"/>
      <c r="D28" s="6"/>
      <c r="E28" s="6"/>
      <c r="F28" s="13"/>
      <c r="G28" s="13"/>
      <c r="H28" s="13"/>
      <c r="I28" s="54" t="s">
        <v>13</v>
      </c>
      <c r="J28" s="55"/>
      <c r="K28" s="56"/>
      <c r="L28" s="20">
        <f>(SUM(L23:L27))/1000</f>
        <v>0</v>
      </c>
      <c r="M28" s="20">
        <f>(SUM(M23:M27))/1000</f>
        <v>0</v>
      </c>
      <c r="N28" s="20">
        <f>(SUM(N23:N27))/1000</f>
        <v>0</v>
      </c>
      <c r="O28" s="20">
        <f>(SUM(O23:O27))/1000</f>
        <v>0</v>
      </c>
    </row>
    <row r="29" spans="1:15" ht="15" customHeight="1" x14ac:dyDescent="0.2">
      <c r="A29" s="6"/>
      <c r="B29" s="6"/>
      <c r="C29" s="6"/>
      <c r="D29" s="6"/>
      <c r="E29" s="6"/>
      <c r="F29" s="13"/>
      <c r="G29" s="13"/>
      <c r="H29" s="13"/>
      <c r="I29" s="16" t="s">
        <v>5</v>
      </c>
      <c r="J29" s="17"/>
      <c r="K29" s="18"/>
      <c r="L29" s="4">
        <f>J29*K29</f>
        <v>0</v>
      </c>
      <c r="M29" s="4">
        <f>J29*K29</f>
        <v>0</v>
      </c>
      <c r="N29" s="4">
        <f t="shared" ref="N29:N31" si="20">J29*K29</f>
        <v>0</v>
      </c>
      <c r="O29" s="4">
        <f>J29*K29</f>
        <v>0</v>
      </c>
    </row>
    <row r="30" spans="1:15" ht="15" customHeight="1" x14ac:dyDescent="0.2">
      <c r="A30" s="6"/>
      <c r="B30" s="6"/>
      <c r="C30" s="6"/>
      <c r="D30" s="6"/>
      <c r="E30" s="6"/>
      <c r="F30" s="13"/>
      <c r="G30" s="13"/>
      <c r="H30" s="13"/>
      <c r="I30" s="17"/>
      <c r="J30" s="17"/>
      <c r="K30" s="18"/>
      <c r="L30" s="4">
        <f t="shared" ref="L30:L31" si="21">J30*K30</f>
        <v>0</v>
      </c>
      <c r="M30" s="4">
        <f t="shared" ref="M30:M31" si="22">J30*K30</f>
        <v>0</v>
      </c>
      <c r="N30" s="4">
        <f t="shared" si="20"/>
        <v>0</v>
      </c>
      <c r="O30" s="4">
        <f t="shared" ref="O30:O31" si="23">J30*K30</f>
        <v>0</v>
      </c>
    </row>
    <row r="31" spans="1:15" ht="15" customHeight="1" x14ac:dyDescent="0.2">
      <c r="A31" s="6"/>
      <c r="B31" s="6"/>
      <c r="C31" s="6"/>
      <c r="D31" s="6"/>
      <c r="E31" s="6"/>
      <c r="F31" s="13"/>
      <c r="G31" s="13"/>
      <c r="H31" s="13"/>
      <c r="I31" s="17"/>
      <c r="J31" s="17"/>
      <c r="K31" s="18"/>
      <c r="L31" s="4">
        <f t="shared" si="21"/>
        <v>0</v>
      </c>
      <c r="M31" s="4">
        <f t="shared" si="22"/>
        <v>0</v>
      </c>
      <c r="N31" s="4">
        <f t="shared" si="20"/>
        <v>0</v>
      </c>
      <c r="O31" s="4">
        <f t="shared" si="23"/>
        <v>0</v>
      </c>
    </row>
    <row r="32" spans="1:15" ht="15" customHeight="1" x14ac:dyDescent="0.2">
      <c r="A32" s="6"/>
      <c r="B32" s="6"/>
      <c r="C32" s="6"/>
      <c r="D32" s="6"/>
      <c r="E32" s="6"/>
      <c r="F32" s="6"/>
      <c r="G32" s="6"/>
      <c r="H32" s="6"/>
      <c r="I32" s="54" t="s">
        <v>14</v>
      </c>
      <c r="J32" s="55"/>
      <c r="K32" s="56"/>
      <c r="L32" s="20">
        <f>(SUM(L29:L31))/1000</f>
        <v>0</v>
      </c>
      <c r="M32" s="20">
        <f>(SUM(M29:M31))/1000</f>
        <v>0</v>
      </c>
      <c r="N32" s="20">
        <f>(SUM(N29:N31))/1000</f>
        <v>0</v>
      </c>
      <c r="O32" s="20">
        <f>(SUM(O29:O31))/1000</f>
        <v>0</v>
      </c>
    </row>
    <row r="35" spans="9:13" ht="15" x14ac:dyDescent="0.25">
      <c r="I35" s="49" t="s">
        <v>66</v>
      </c>
      <c r="J35" s="49"/>
      <c r="K35" s="49"/>
      <c r="L35" s="49"/>
      <c r="M35" s="50"/>
    </row>
  </sheetData>
  <mergeCells count="8">
    <mergeCell ref="I21:K21"/>
    <mergeCell ref="I28:K28"/>
    <mergeCell ref="I32:K32"/>
    <mergeCell ref="A6:A7"/>
    <mergeCell ref="B3:E3"/>
    <mergeCell ref="B4:E4"/>
    <mergeCell ref="B6:F6"/>
    <mergeCell ref="I14:K14"/>
  </mergeCells>
  <pageMargins left="0.78740157499999996" right="0.78740157499999996" top="0.984251969" bottom="0.984251969" header="0.4921259845" footer="0.4921259845"/>
  <pageSetup paperSize="9" scale="70" orientation="landscape" r:id="rId1"/>
  <headerFooter alignWithMargins="0"/>
  <ignoredErrors>
    <ignoredError sqref="L14:O14 L28:O28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Legenda</vt:lpstr>
      <vt:lpstr>Propočtová tabulka</vt:lpstr>
    </vt:vector>
  </TitlesOfParts>
  <Company>LF 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Blanka Přikrylová</dc:creator>
  <cp:lastModifiedBy>Jana Čubová</cp:lastModifiedBy>
  <cp:lastPrinted>2015-03-03T08:14:17Z</cp:lastPrinted>
  <dcterms:created xsi:type="dcterms:W3CDTF">2009-04-15T09:59:40Z</dcterms:created>
  <dcterms:modified xsi:type="dcterms:W3CDTF">2022-05-19T08:07:45Z</dcterms:modified>
</cp:coreProperties>
</file>