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EF-FINANCOVANI\ROZPOCTY\ROZPOCET_MU\2022\04_Schváleno AS\Ke zveřejnění\"/>
    </mc:Choice>
  </mc:AlternateContent>
  <bookViews>
    <workbookView xWindow="0" yWindow="0" windowWidth="19200" windowHeight="11595"/>
  </bookViews>
  <sheets>
    <sheet name="Celkem" sheetId="1" r:id="rId1"/>
  </sheets>
  <externalReferences>
    <externalReference r:id="rId2"/>
  </externalReferences>
  <definedNames>
    <definedName name="bla">#REF!</definedName>
    <definedName name="_xlnm.Database">#REF!</definedName>
    <definedName name="_xlnm.Print_Area" localSheetId="0">Celkem!$A$2:$Q$45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L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G5" i="1"/>
  <c r="H12" i="1" l="1"/>
  <c r="H16" i="1"/>
  <c r="R16" i="1" s="1"/>
  <c r="H20" i="1"/>
  <c r="H22" i="1"/>
  <c r="R22" i="1" s="1"/>
  <c r="H34" i="1"/>
  <c r="H36" i="1"/>
  <c r="R36" i="1" s="1"/>
  <c r="H38" i="1"/>
  <c r="H42" i="1"/>
  <c r="R42" i="1" s="1"/>
  <c r="K4" i="1"/>
  <c r="P27" i="1"/>
  <c r="P44" i="1" s="1"/>
  <c r="F4" i="1"/>
  <c r="O4" i="1"/>
  <c r="H24" i="1"/>
  <c r="R24" i="1" s="1"/>
  <c r="H26" i="1"/>
  <c r="R26" i="1" s="1"/>
  <c r="L5" i="1"/>
  <c r="L43" i="1" s="1"/>
  <c r="P5" i="1"/>
  <c r="P43" i="1" s="1"/>
  <c r="J4" i="1"/>
  <c r="N4" i="1"/>
  <c r="I27" i="1"/>
  <c r="M27" i="1"/>
  <c r="J27" i="1"/>
  <c r="J44" i="1" s="1"/>
  <c r="N27" i="1"/>
  <c r="N44" i="1" s="1"/>
  <c r="I4" i="1"/>
  <c r="I44" i="1" s="1"/>
  <c r="M4" i="1"/>
  <c r="H7" i="1"/>
  <c r="R7" i="1" s="1"/>
  <c r="H40" i="1"/>
  <c r="R40" i="1" s="1"/>
  <c r="G4" i="1"/>
  <c r="L4" i="1"/>
  <c r="L44" i="1" s="1"/>
  <c r="P4" i="1"/>
  <c r="H11" i="1"/>
  <c r="R11" i="1" s="1"/>
  <c r="H15" i="1"/>
  <c r="R15" i="1" s="1"/>
  <c r="H19" i="1"/>
  <c r="R19" i="1" s="1"/>
  <c r="H8" i="1"/>
  <c r="K5" i="1"/>
  <c r="K43" i="1" s="1"/>
  <c r="O5" i="1"/>
  <c r="O43" i="1" s="1"/>
  <c r="H10" i="1"/>
  <c r="R10" i="1" s="1"/>
  <c r="H30" i="1"/>
  <c r="K27" i="1"/>
  <c r="O27" i="1"/>
  <c r="H32" i="1"/>
  <c r="R32" i="1" s="1"/>
  <c r="I5" i="1"/>
  <c r="I43" i="1" s="1"/>
  <c r="M5" i="1"/>
  <c r="M43" i="1" s="1"/>
  <c r="H23" i="1"/>
  <c r="H29" i="1"/>
  <c r="H33" i="1"/>
  <c r="R33" i="1" s="1"/>
  <c r="H37" i="1"/>
  <c r="R37" i="1" s="1"/>
  <c r="H41" i="1"/>
  <c r="R41" i="1" s="1"/>
  <c r="J5" i="1"/>
  <c r="J43" i="1" s="1"/>
  <c r="N5" i="1"/>
  <c r="N43" i="1" s="1"/>
  <c r="H6" i="1"/>
  <c r="R6" i="1" s="1"/>
  <c r="R8" i="1"/>
  <c r="R12" i="1"/>
  <c r="H14" i="1"/>
  <c r="R14" i="1" s="1"/>
  <c r="H18" i="1"/>
  <c r="R18" i="1" s="1"/>
  <c r="R20" i="1"/>
  <c r="R30" i="1"/>
  <c r="R34" i="1"/>
  <c r="R38" i="1"/>
  <c r="F5" i="1"/>
  <c r="F43" i="1" s="1"/>
  <c r="H9" i="1"/>
  <c r="H13" i="1"/>
  <c r="R13" i="1" s="1"/>
  <c r="H17" i="1"/>
  <c r="R17" i="1" s="1"/>
  <c r="H21" i="1"/>
  <c r="R21" i="1" s="1"/>
  <c r="R23" i="1"/>
  <c r="H25" i="1"/>
  <c r="R25" i="1" s="1"/>
  <c r="G43" i="1"/>
  <c r="R29" i="1"/>
  <c r="H31" i="1"/>
  <c r="R31" i="1" s="1"/>
  <c r="H35" i="1"/>
  <c r="R35" i="1" s="1"/>
  <c r="H39" i="1"/>
  <c r="R39" i="1" s="1"/>
  <c r="F27" i="1"/>
  <c r="F44" i="1" s="1"/>
  <c r="G27" i="1"/>
  <c r="H28" i="1"/>
  <c r="K44" i="1" l="1"/>
  <c r="M44" i="1"/>
  <c r="G44" i="1"/>
  <c r="O44" i="1"/>
  <c r="H5" i="1"/>
  <c r="H43" i="1" s="1"/>
  <c r="R43" i="1" s="1"/>
  <c r="R28" i="1"/>
  <c r="H4" i="1"/>
  <c r="R4" i="1" s="1"/>
  <c r="R9" i="1"/>
  <c r="H27" i="1"/>
  <c r="R5" i="1" l="1"/>
  <c r="H44" i="1"/>
  <c r="R44" i="1" s="1"/>
  <c r="R27" i="1"/>
</calcChain>
</file>

<file path=xl/sharedStrings.xml><?xml version="1.0" encoding="utf-8"?>
<sst xmlns="http://schemas.openxmlformats.org/spreadsheetml/2006/main" count="64" uniqueCount="55">
  <si>
    <t>Plán</t>
  </si>
  <si>
    <t>bez</t>
  </si>
  <si>
    <t>Převody z fondů/použití fondů</t>
  </si>
  <si>
    <t>Skutečnost</t>
  </si>
  <si>
    <t xml:space="preserve">Hosp.středisko: </t>
  </si>
  <si>
    <t>č.ř.</t>
  </si>
  <si>
    <t>fakulty</t>
  </si>
  <si>
    <t>ostatní</t>
  </si>
  <si>
    <t>fondů</t>
  </si>
  <si>
    <t>FPP</t>
  </si>
  <si>
    <t>FÚUP</t>
  </si>
  <si>
    <t>FO</t>
  </si>
  <si>
    <t>Frez</t>
  </si>
  <si>
    <t>Fsoc</t>
  </si>
  <si>
    <t>Fstip</t>
  </si>
  <si>
    <t>FRIM</t>
  </si>
  <si>
    <t>Náklady celkem (ř. 2 + 14 až 23)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</si>
  <si>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</si>
  <si>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</si>
  <si>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</si>
  <si>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</si>
  <si>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</si>
  <si>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</si>
  <si>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</si>
  <si>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</si>
  <si>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</si>
  <si>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</si>
  <si>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</si>
  <si>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</si>
  <si>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</si>
  <si>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C-doktorská stipendia</t>
  </si>
  <si>
    <t>D-zahr.st.,CEEPUS,AKTION,Socrates</t>
  </si>
  <si>
    <t>Ostatní dotace ze SR a od úz.celků bez VaV</t>
  </si>
  <si>
    <t>Strukturální fondy aj.proj.spoluf.EU</t>
  </si>
  <si>
    <t xml:space="preserve">Účelové příspěvky bez VaV </t>
  </si>
  <si>
    <t>Projekty VaV ze SR a od úz.celků</t>
  </si>
  <si>
    <t xml:space="preserve">Účelové příspěvky na VaV </t>
  </si>
  <si>
    <t>Doplňková činnost</t>
  </si>
  <si>
    <t>Výnosy celkem (ř. 25 až 39)</t>
  </si>
  <si>
    <t>A-příspěvek na vzdělávací činnost</t>
  </si>
  <si>
    <t>Dotace na SKM, přísp.na ubytovací a soc.stip.</t>
  </si>
  <si>
    <t>Účelové příspěvky bez VaV</t>
  </si>
  <si>
    <t>VaV - dotace na institucionální podporu</t>
  </si>
  <si>
    <t>VaV - ze SR a od úz.celků</t>
  </si>
  <si>
    <t xml:space="preserve"> </t>
  </si>
  <si>
    <t xml:space="preserve">Účelové příspěvky  na VaV </t>
  </si>
  <si>
    <t>Vlastní zdroje (hl.č.za úplatu)</t>
  </si>
  <si>
    <t>Čerpání fondů</t>
  </si>
  <si>
    <t>Hospodářský výsledek dílčí (ř.25+29+33+37+38+39-2-23)</t>
  </si>
  <si>
    <t>Hospodářský výsledek (ř. 24 - 1)</t>
  </si>
  <si>
    <t>MU celkem - plán</t>
  </si>
  <si>
    <t>Plnění rozpočtu
 v %</t>
  </si>
  <si>
    <r>
      <t xml:space="preserve">Rozpočet 2021 a jeho plnění </t>
    </r>
    <r>
      <rPr>
        <b/>
        <sz val="10"/>
        <rFont val="Arial CE"/>
        <family val="2"/>
      </rPr>
      <t>- v tis. Kč</t>
    </r>
  </si>
  <si>
    <t>F-vzdělávací projekty, I-rozvojové programy, uk. P</t>
  </si>
  <si>
    <t>Projekty VaV z dotací ze zahr. a OP VVV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</si>
</sst>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61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b/>
      <sz val="10"/>
      <name val="Arial CE"/>
      <family val="2"/>
    </font>
    <font>
      <b/>
      <sz val="9"/>
      <name val="Arial CE"/>
    </font>
    <font>
      <sz val="8"/>
      <name val="Arial CE"/>
      <family val="2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sz val="9"/>
      <name val="Arial CE"/>
    </font>
    <font>
      <b/>
      <sz val="8"/>
      <name val="Arial CE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color indexed="12"/>
      <name val="Arial CE"/>
    </font>
    <font>
      <sz val="8"/>
      <color rgb="FF0000FF"/>
      <name val="Arial CE"/>
      <charset val="238"/>
    </font>
    <font>
      <b/>
      <sz val="8"/>
      <color rgb="FF0000FF"/>
      <name val="Arial CE"/>
      <charset val="238"/>
    </font>
    <font>
      <i/>
      <sz val="8"/>
      <color rgb="FF0000FF"/>
      <name val="Arial CE"/>
      <charset val="238"/>
    </font>
    <font>
      <sz val="9"/>
      <color rgb="FF0000FF"/>
      <name val="Arial CE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u/>
      <sz val="10"/>
      <color indexed="2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9">
    <xf numFmtId="0" fontId="0" fillId="0" borderId="0"/>
    <xf numFmtId="9" fontId="2" fillId="0" borderId="0" applyFont="0" applyFill="0" applyBorder="0" applyAlignment="0" applyProtection="0"/>
    <xf numFmtId="0" fontId="23" fillId="5" borderId="0" applyNumberFormat="0" applyBorder="0" applyAlignment="0" applyProtection="0"/>
    <xf numFmtId="0" fontId="43" fillId="6" borderId="0" applyNumberFormat="0" applyBorder="0" applyAlignment="0" applyProtection="0"/>
    <xf numFmtId="0" fontId="23" fillId="7" borderId="0" applyNumberFormat="0" applyBorder="0" applyAlignment="0" applyProtection="0"/>
    <xf numFmtId="0" fontId="43" fillId="8" borderId="0" applyNumberFormat="0" applyBorder="0" applyAlignment="0" applyProtection="0"/>
    <xf numFmtId="0" fontId="23" fillId="9" borderId="0" applyNumberFormat="0" applyBorder="0" applyAlignment="0" applyProtection="0"/>
    <xf numFmtId="0" fontId="43" fillId="10" borderId="0" applyNumberFormat="0" applyBorder="0" applyAlignment="0" applyProtection="0"/>
    <xf numFmtId="0" fontId="23" fillId="11" borderId="0" applyNumberFormat="0" applyBorder="0" applyAlignment="0" applyProtection="0"/>
    <xf numFmtId="0" fontId="43" fillId="12" borderId="0" applyNumberFormat="0" applyBorder="0" applyAlignment="0" applyProtection="0"/>
    <xf numFmtId="0" fontId="23" fillId="13" borderId="0" applyNumberFormat="0" applyBorder="0" applyAlignment="0" applyProtection="0"/>
    <xf numFmtId="0" fontId="43" fillId="13" borderId="0" applyNumberFormat="0" applyBorder="0" applyAlignment="0" applyProtection="0"/>
    <xf numFmtId="0" fontId="23" fillId="12" borderId="0" applyNumberFormat="0" applyBorder="0" applyAlignment="0" applyProtection="0"/>
    <xf numFmtId="0" fontId="43" fillId="10" borderId="0" applyNumberFormat="0" applyBorder="0" applyAlignment="0" applyProtection="0"/>
    <xf numFmtId="0" fontId="23" fillId="6" borderId="0" applyNumberFormat="0" applyBorder="0" applyAlignment="0" applyProtection="0"/>
    <xf numFmtId="0" fontId="43" fillId="13" borderId="0" applyNumberFormat="0" applyBorder="0" applyAlignment="0" applyProtection="0"/>
    <xf numFmtId="0" fontId="23" fillId="8" borderId="0" applyNumberFormat="0" applyBorder="0" applyAlignment="0" applyProtection="0"/>
    <xf numFmtId="0" fontId="43" fillId="8" borderId="0" applyNumberFormat="0" applyBorder="0" applyAlignment="0" applyProtection="0"/>
    <xf numFmtId="0" fontId="23" fillId="14" borderId="0" applyNumberFormat="0" applyBorder="0" applyAlignment="0" applyProtection="0"/>
    <xf numFmtId="0" fontId="43" fillId="15" borderId="0" applyNumberFormat="0" applyBorder="0" applyAlignment="0" applyProtection="0"/>
    <xf numFmtId="0" fontId="23" fillId="11" borderId="0" applyNumberFormat="0" applyBorder="0" applyAlignment="0" applyProtection="0"/>
    <xf numFmtId="0" fontId="43" fillId="7" borderId="0" applyNumberFormat="0" applyBorder="0" applyAlignment="0" applyProtection="0"/>
    <xf numFmtId="0" fontId="23" fillId="6" borderId="0" applyNumberFormat="0" applyBorder="0" applyAlignment="0" applyProtection="0"/>
    <xf numFmtId="0" fontId="43" fillId="13" borderId="0" applyNumberFormat="0" applyBorder="0" applyAlignment="0" applyProtection="0"/>
    <xf numFmtId="0" fontId="23" fillId="16" borderId="0" applyNumberFormat="0" applyBorder="0" applyAlignment="0" applyProtection="0"/>
    <xf numFmtId="0" fontId="43" fillId="10" borderId="0" applyNumberFormat="0" applyBorder="0" applyAlignment="0" applyProtection="0"/>
    <xf numFmtId="0" fontId="24" fillId="17" borderId="0" applyNumberFormat="0" applyBorder="0" applyAlignment="0" applyProtection="0"/>
    <xf numFmtId="0" fontId="44" fillId="13" borderId="0" applyNumberFormat="0" applyBorder="0" applyAlignment="0" applyProtection="0"/>
    <xf numFmtId="0" fontId="24" fillId="8" borderId="0" applyNumberFormat="0" applyBorder="0" applyAlignment="0" applyProtection="0"/>
    <xf numFmtId="0" fontId="44" fillId="18" borderId="0" applyNumberFormat="0" applyBorder="0" applyAlignment="0" applyProtection="0"/>
    <xf numFmtId="0" fontId="24" fillId="14" borderId="0" applyNumberFormat="0" applyBorder="0" applyAlignment="0" applyProtection="0"/>
    <xf numFmtId="0" fontId="44" fillId="16" borderId="0" applyNumberFormat="0" applyBorder="0" applyAlignment="0" applyProtection="0"/>
    <xf numFmtId="0" fontId="24" fillId="19" borderId="0" applyNumberFormat="0" applyBorder="0" applyAlignment="0" applyProtection="0"/>
    <xf numFmtId="0" fontId="44" fillId="7" borderId="0" applyNumberFormat="0" applyBorder="0" applyAlignment="0" applyProtection="0"/>
    <xf numFmtId="0" fontId="24" fillId="20" borderId="0" applyNumberFormat="0" applyBorder="0" applyAlignment="0" applyProtection="0"/>
    <xf numFmtId="0" fontId="44" fillId="13" borderId="0" applyNumberFormat="0" applyBorder="0" applyAlignment="0" applyProtection="0"/>
    <xf numFmtId="0" fontId="24" fillId="21" borderId="0" applyNumberFormat="0" applyBorder="0" applyAlignment="0" applyProtection="0"/>
    <xf numFmtId="0" fontId="44" fillId="8" borderId="0" applyNumberFormat="0" applyBorder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6" fillId="7" borderId="0" applyNumberFormat="0" applyBorder="0" applyAlignment="0" applyProtection="0"/>
    <xf numFmtId="0" fontId="46" fillId="11" borderId="0" applyNumberFormat="0" applyBorder="0" applyAlignment="0" applyProtection="0"/>
    <xf numFmtId="0" fontId="27" fillId="22" borderId="47" applyNumberFormat="0" applyAlignment="0" applyProtection="0"/>
    <xf numFmtId="0" fontId="47" fillId="22" borderId="47" applyNumberFormat="0" applyAlignment="0" applyProtection="0"/>
    <xf numFmtId="0" fontId="28" fillId="0" borderId="48" applyNumberFormat="0" applyFill="0" applyAlignment="0" applyProtection="0"/>
    <xf numFmtId="0" fontId="48" fillId="0" borderId="49" applyNumberFormat="0" applyFill="0" applyAlignment="0" applyProtection="0"/>
    <xf numFmtId="0" fontId="29" fillId="0" borderId="50" applyNumberFormat="0" applyFill="0" applyAlignment="0" applyProtection="0"/>
    <xf numFmtId="0" fontId="49" fillId="0" borderId="51" applyNumberFormat="0" applyFill="0" applyAlignment="0" applyProtection="0"/>
    <xf numFmtId="0" fontId="30" fillId="0" borderId="52" applyNumberFormat="0" applyFill="0" applyAlignment="0" applyProtection="0"/>
    <xf numFmtId="0" fontId="50" fillId="0" borderId="53" applyNumberFormat="0" applyFill="0" applyAlignment="0" applyProtection="0"/>
    <xf numFmtId="0" fontId="3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52" fillId="1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4" fillId="0" borderId="0"/>
    <xf numFmtId="0" fontId="4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4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3" fillId="0" borderId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55" applyNumberFormat="0" applyFill="0" applyAlignment="0" applyProtection="0"/>
    <xf numFmtId="0" fontId="53" fillId="0" borderId="56" applyNumberFormat="0" applyFill="0" applyAlignment="0" applyProtection="0"/>
    <xf numFmtId="0" fontId="34" fillId="9" borderId="0" applyNumberFormat="0" applyBorder="0" applyAlignment="0" applyProtection="0"/>
    <xf numFmtId="0" fontId="5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3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44" fillId="26" borderId="0" applyNumberFormat="0" applyBorder="0" applyAlignment="0" applyProtection="0"/>
    <xf numFmtId="0" fontId="24" fillId="27" borderId="0" applyNumberFormat="0" applyBorder="0" applyAlignment="0" applyProtection="0"/>
    <xf numFmtId="0" fontId="44" fillId="18" borderId="0" applyNumberFormat="0" applyBorder="0" applyAlignment="0" applyProtection="0"/>
    <xf numFmtId="0" fontId="24" fillId="28" borderId="0" applyNumberFormat="0" applyBorder="0" applyAlignment="0" applyProtection="0"/>
    <xf numFmtId="0" fontId="44" fillId="16" borderId="0" applyNumberFormat="0" applyBorder="0" applyAlignment="0" applyProtection="0"/>
    <xf numFmtId="0" fontId="24" fillId="19" borderId="0" applyNumberFormat="0" applyBorder="0" applyAlignment="0" applyProtection="0"/>
    <xf numFmtId="0" fontId="44" fillId="29" borderId="0" applyNumberFormat="0" applyBorder="0" applyAlignment="0" applyProtection="0"/>
    <xf numFmtId="0" fontId="24" fillId="20" borderId="0" applyNumberFormat="0" applyBorder="0" applyAlignment="0" applyProtection="0"/>
    <xf numFmtId="0" fontId="44" fillId="20" borderId="0" applyNumberFormat="0" applyBorder="0" applyAlignment="0" applyProtection="0"/>
    <xf numFmtId="0" fontId="24" fillId="18" borderId="0" applyNumberFormat="0" applyBorder="0" applyAlignment="0" applyProtection="0"/>
    <xf numFmtId="0" fontId="44" fillId="27" borderId="0" applyNumberFormat="0" applyBorder="0" applyAlignment="0" applyProtection="0"/>
    <xf numFmtId="0" fontId="41" fillId="0" borderId="0"/>
    <xf numFmtId="0" fontId="3" fillId="2" borderId="0" applyNumberFormat="0" applyBorder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30" fillId="0" borderId="52" applyNumberFormat="0" applyFill="0" applyAlignment="0" applyProtection="0"/>
    <xf numFmtId="0" fontId="50" fillId="0" borderId="53" applyNumberFormat="0" applyFill="0" applyAlignment="0" applyProtection="0"/>
    <xf numFmtId="0" fontId="4" fillId="0" borderId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9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0" fillId="0" borderId="53" applyNumberFormat="0" applyFill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41" fillId="0" borderId="0"/>
    <xf numFmtId="0" fontId="41" fillId="0" borderId="0"/>
    <xf numFmtId="0" fontId="1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41" fillId="0" borderId="0" applyFont="0" applyFill="0" applyBorder="0" applyAlignment="0" applyProtection="0"/>
    <xf numFmtId="0" fontId="41" fillId="0" borderId="0"/>
    <xf numFmtId="0" fontId="41" fillId="0" borderId="0"/>
    <xf numFmtId="0" fontId="1" fillId="0" borderId="0"/>
    <xf numFmtId="0" fontId="45" fillId="0" borderId="46" applyNumberFormat="0" applyFill="0" applyAlignment="0" applyProtection="0"/>
    <xf numFmtId="0" fontId="56" fillId="24" borderId="57" applyNumberFormat="0" applyAlignment="0" applyProtection="0"/>
    <xf numFmtId="0" fontId="45" fillId="0" borderId="46" applyNumberFormat="0" applyFill="0" applyAlignment="0" applyProtection="0"/>
    <xf numFmtId="0" fontId="25" fillId="0" borderId="45" applyNumberFormat="0" applyFill="0" applyAlignment="0" applyProtection="0"/>
    <xf numFmtId="0" fontId="57" fillId="24" borderId="58" applyNumberFormat="0" applyAlignment="0" applyProtection="0"/>
    <xf numFmtId="0" fontId="38" fillId="23" borderId="58" applyNumberFormat="0" applyAlignment="0" applyProtection="0"/>
    <xf numFmtId="0" fontId="56" fillId="24" borderId="57" applyNumberFormat="0" applyAlignment="0" applyProtection="0"/>
    <xf numFmtId="0" fontId="37" fillId="23" borderId="57" applyNumberFormat="0" applyAlignment="0" applyProtection="0"/>
    <xf numFmtId="0" fontId="55" fillId="15" borderId="57" applyNumberFormat="0" applyAlignment="0" applyProtection="0"/>
    <xf numFmtId="0" fontId="36" fillId="12" borderId="57" applyNumberFormat="0" applyAlignment="0" applyProtection="0"/>
    <xf numFmtId="0" fontId="41" fillId="10" borderId="54" applyNumberFormat="0" applyFont="0" applyAlignment="0" applyProtection="0"/>
    <xf numFmtId="0" fontId="22" fillId="10" borderId="54" applyNumberFormat="0" applyFon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45" fillId="0" borderId="46" applyNumberFormat="0" applyFill="0" applyAlignment="0" applyProtection="0"/>
    <xf numFmtId="0" fontId="25" fillId="0" borderId="45" applyNumberFormat="0" applyFill="0" applyAlignment="0" applyProtection="0"/>
    <xf numFmtId="0" fontId="37" fillId="23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36" fillId="12" borderId="57" applyNumberFormat="0" applyAlignment="0" applyProtection="0"/>
    <xf numFmtId="0" fontId="22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0" fillId="0" borderId="52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45" fillId="0" borderId="46" applyNumberFormat="0" applyFill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56" fillId="24" borderId="57" applyNumberFormat="0" applyAlignment="0" applyProtection="0"/>
    <xf numFmtId="0" fontId="45" fillId="0" borderId="46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55" fillId="15" borderId="57" applyNumberFormat="0" applyAlignment="0" applyProtection="0"/>
    <xf numFmtId="0" fontId="56" fillId="24" borderId="57" applyNumberFormat="0" applyAlignment="0" applyProtection="0"/>
    <xf numFmtId="0" fontId="57" fillId="24" borderId="58" applyNumberFormat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25" fillId="0" borderId="45" applyNumberFormat="0" applyFill="0" applyAlignment="0" applyProtection="0"/>
    <xf numFmtId="0" fontId="37" fillId="23" borderId="57" applyNumberFormat="0" applyAlignment="0" applyProtection="0"/>
    <xf numFmtId="0" fontId="38" fillId="23" borderId="58" applyNumberFormat="0" applyAlignment="0" applyProtection="0"/>
    <xf numFmtId="0" fontId="56" fillId="24" borderId="57" applyNumberFormat="0" applyAlignment="0" applyProtection="0"/>
    <xf numFmtId="0" fontId="25" fillId="0" borderId="45" applyNumberFormat="0" applyFill="0" applyAlignment="0" applyProtection="0"/>
    <xf numFmtId="0" fontId="36" fillId="12" borderId="57" applyNumberFormat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56" fillId="24" borderId="57" applyNumberFormat="0" applyAlignment="0" applyProtection="0"/>
    <xf numFmtId="0" fontId="45" fillId="0" borderId="46" applyNumberFormat="0" applyFill="0" applyAlignment="0" applyProtection="0"/>
    <xf numFmtId="0" fontId="25" fillId="0" borderId="45" applyNumberFormat="0" applyFill="0" applyAlignment="0" applyProtection="0"/>
    <xf numFmtId="0" fontId="57" fillId="24" borderId="58" applyNumberFormat="0" applyAlignment="0" applyProtection="0"/>
    <xf numFmtId="0" fontId="38" fillId="23" borderId="58" applyNumberFormat="0" applyAlignment="0" applyProtection="0"/>
    <xf numFmtId="0" fontId="56" fillId="24" borderId="57" applyNumberFormat="0" applyAlignment="0" applyProtection="0"/>
    <xf numFmtId="0" fontId="37" fillId="23" borderId="57" applyNumberFormat="0" applyAlignment="0" applyProtection="0"/>
    <xf numFmtId="0" fontId="55" fillId="15" borderId="57" applyNumberFormat="0" applyAlignment="0" applyProtection="0"/>
    <xf numFmtId="0" fontId="36" fillId="12" borderId="57" applyNumberFormat="0" applyAlignment="0" applyProtection="0"/>
    <xf numFmtId="0" fontId="41" fillId="10" borderId="54" applyNumberFormat="0" applyFont="0" applyAlignment="0" applyProtection="0"/>
    <xf numFmtId="0" fontId="22" fillId="10" borderId="54" applyNumberFormat="0" applyFon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25" fillId="0" borderId="45" applyNumberFormat="0" applyFill="0" applyAlignment="0" applyProtection="0"/>
    <xf numFmtId="0" fontId="37" fillId="23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36" fillId="12" borderId="57" applyNumberFormat="0" applyAlignment="0" applyProtection="0"/>
    <xf numFmtId="0" fontId="22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45" fillId="0" borderId="46" applyNumberFormat="0" applyFill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57" fillId="24" borderId="58" applyNumberFormat="0" applyAlignment="0" applyProtection="0"/>
    <xf numFmtId="0" fontId="38" fillId="23" borderId="58" applyNumberFormat="0" applyAlignment="0" applyProtection="0"/>
    <xf numFmtId="0" fontId="56" fillId="24" borderId="57" applyNumberFormat="0" applyAlignment="0" applyProtection="0"/>
    <xf numFmtId="0" fontId="37" fillId="23" borderId="57" applyNumberFormat="0" applyAlignment="0" applyProtection="0"/>
    <xf numFmtId="0" fontId="55" fillId="15" borderId="57" applyNumberFormat="0" applyAlignment="0" applyProtection="0"/>
    <xf numFmtId="0" fontId="36" fillId="12" borderId="57" applyNumberFormat="0" applyAlignment="0" applyProtection="0"/>
    <xf numFmtId="0" fontId="41" fillId="10" borderId="54" applyNumberFormat="0" applyFont="0" applyAlignment="0" applyProtection="0"/>
    <xf numFmtId="0" fontId="22" fillId="10" borderId="54" applyNumberFormat="0" applyFon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25" fillId="0" borderId="45" applyNumberFormat="0" applyFill="0" applyAlignment="0" applyProtection="0"/>
    <xf numFmtId="0" fontId="37" fillId="23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36" fillId="12" borderId="57" applyNumberFormat="0" applyAlignment="0" applyProtection="0"/>
    <xf numFmtId="0" fontId="22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45" fillId="0" borderId="46" applyNumberFormat="0" applyFill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57" fillId="24" borderId="58" applyNumberFormat="0" applyAlignment="0" applyProtection="0"/>
    <xf numFmtId="0" fontId="38" fillId="23" borderId="58" applyNumberFormat="0" applyAlignment="0" applyProtection="0"/>
    <xf numFmtId="0" fontId="56" fillId="24" borderId="57" applyNumberFormat="0" applyAlignment="0" applyProtection="0"/>
    <xf numFmtId="0" fontId="37" fillId="23" borderId="57" applyNumberFormat="0" applyAlignment="0" applyProtection="0"/>
    <xf numFmtId="0" fontId="55" fillId="15" borderId="57" applyNumberFormat="0" applyAlignment="0" applyProtection="0"/>
    <xf numFmtId="0" fontId="36" fillId="12" borderId="57" applyNumberFormat="0" applyAlignment="0" applyProtection="0"/>
    <xf numFmtId="0" fontId="41" fillId="10" borderId="54" applyNumberFormat="0" applyFont="0" applyAlignment="0" applyProtection="0"/>
    <xf numFmtId="0" fontId="22" fillId="10" borderId="54" applyNumberFormat="0" applyFon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25" fillId="0" borderId="45" applyNumberFormat="0" applyFill="0" applyAlignment="0" applyProtection="0"/>
    <xf numFmtId="0" fontId="37" fillId="23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36" fillId="12" borderId="57" applyNumberFormat="0" applyAlignment="0" applyProtection="0"/>
    <xf numFmtId="0" fontId="22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45" fillId="0" borderId="46" applyNumberFormat="0" applyFill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45" fillId="0" borderId="46" applyNumberFormat="0" applyFill="0" applyAlignment="0" applyProtection="0"/>
    <xf numFmtId="0" fontId="56" fillId="24" borderId="57" applyNumberFormat="0" applyAlignment="0" applyProtection="0"/>
    <xf numFmtId="0" fontId="45" fillId="0" borderId="46" applyNumberFormat="0" applyFill="0" applyAlignment="0" applyProtection="0"/>
    <xf numFmtId="0" fontId="25" fillId="0" borderId="45" applyNumberFormat="0" applyFill="0" applyAlignment="0" applyProtection="0"/>
    <xf numFmtId="0" fontId="57" fillId="24" borderId="58" applyNumberFormat="0" applyAlignment="0" applyProtection="0"/>
    <xf numFmtId="0" fontId="38" fillId="23" borderId="58" applyNumberFormat="0" applyAlignment="0" applyProtection="0"/>
    <xf numFmtId="0" fontId="56" fillId="24" borderId="57" applyNumberFormat="0" applyAlignment="0" applyProtection="0"/>
    <xf numFmtId="0" fontId="37" fillId="23" borderId="57" applyNumberFormat="0" applyAlignment="0" applyProtection="0"/>
    <xf numFmtId="0" fontId="55" fillId="15" borderId="57" applyNumberFormat="0" applyAlignment="0" applyProtection="0"/>
    <xf numFmtId="0" fontId="36" fillId="12" borderId="57" applyNumberFormat="0" applyAlignment="0" applyProtection="0"/>
    <xf numFmtId="0" fontId="41" fillId="10" borderId="54" applyNumberFormat="0" applyFont="0" applyAlignment="0" applyProtection="0"/>
    <xf numFmtId="0" fontId="22" fillId="10" borderId="54" applyNumberFormat="0" applyFon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25" fillId="0" borderId="45" applyNumberFormat="0" applyFill="0" applyAlignment="0" applyProtection="0"/>
    <xf numFmtId="0" fontId="37" fillId="23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25" fillId="0" borderId="45" applyNumberFormat="0" applyFill="0" applyAlignment="0" applyProtection="0"/>
    <xf numFmtId="0" fontId="45" fillId="0" borderId="46" applyNumberFormat="0" applyFill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36" fillId="12" borderId="57" applyNumberFormat="0" applyAlignment="0" applyProtection="0"/>
    <xf numFmtId="0" fontId="22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22" fillId="10" borderId="54" applyNumberFormat="0" applyFont="0" applyAlignment="0" applyProtection="0"/>
    <xf numFmtId="0" fontId="41" fillId="10" borderId="54" applyNumberFormat="0" applyFont="0" applyAlignment="0" applyProtection="0"/>
    <xf numFmtId="0" fontId="36" fillId="12" borderId="57" applyNumberFormat="0" applyAlignment="0" applyProtection="0"/>
    <xf numFmtId="0" fontId="55" fillId="15" borderId="57" applyNumberFormat="0" applyAlignment="0" applyProtection="0"/>
    <xf numFmtId="0" fontId="37" fillId="23" borderId="57" applyNumberFormat="0" applyAlignment="0" applyProtection="0"/>
    <xf numFmtId="0" fontId="56" fillId="24" borderId="57" applyNumberFormat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  <xf numFmtId="0" fontId="45" fillId="0" borderId="46" applyNumberFormat="0" applyFill="0" applyAlignment="0" applyProtection="0"/>
    <xf numFmtId="0" fontId="41" fillId="10" borderId="54" applyNumberFormat="0" applyFont="0" applyAlignment="0" applyProtection="0"/>
    <xf numFmtId="0" fontId="25" fillId="0" borderId="45" applyNumberFormat="0" applyFill="0" applyAlignment="0" applyProtection="0"/>
    <xf numFmtId="0" fontId="38" fillId="23" borderId="58" applyNumberFormat="0" applyAlignment="0" applyProtection="0"/>
    <xf numFmtId="0" fontId="57" fillId="24" borderId="58" applyNumberFormat="0" applyAlignment="0" applyProtection="0"/>
  </cellStyleXfs>
  <cellXfs count="130">
    <xf numFmtId="0" fontId="0" fillId="0" borderId="0" xfId="0"/>
    <xf numFmtId="0" fontId="4" fillId="0" borderId="0" xfId="0" applyFont="1"/>
    <xf numFmtId="0" fontId="11" fillId="0" borderId="0" xfId="0" applyFont="1"/>
    <xf numFmtId="3" fontId="1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4" borderId="29" xfId="0" applyFont="1" applyFill="1" applyBorder="1" applyAlignment="1">
      <alignment horizontal="center"/>
    </xf>
    <xf numFmtId="3" fontId="12" fillId="4" borderId="31" xfId="0" applyNumberFormat="1" applyFont="1" applyFill="1" applyBorder="1"/>
    <xf numFmtId="3" fontId="16" fillId="4" borderId="32" xfId="0" applyNumberFormat="1" applyFont="1" applyFill="1" applyBorder="1"/>
    <xf numFmtId="3" fontId="16" fillId="4" borderId="33" xfId="0" applyNumberFormat="1" applyFont="1" applyFill="1" applyBorder="1"/>
    <xf numFmtId="3" fontId="16" fillId="4" borderId="34" xfId="0" applyNumberFormat="1" applyFont="1" applyFill="1" applyBorder="1"/>
    <xf numFmtId="3" fontId="14" fillId="4" borderId="33" xfId="0" applyNumberFormat="1" applyFont="1" applyFill="1" applyBorder="1"/>
    <xf numFmtId="3" fontId="19" fillId="4" borderId="33" xfId="0" applyNumberFormat="1" applyFont="1" applyFill="1" applyBorder="1"/>
    <xf numFmtId="3" fontId="14" fillId="4" borderId="31" xfId="0" applyNumberFormat="1" applyFont="1" applyFill="1" applyBorder="1"/>
    <xf numFmtId="3" fontId="14" fillId="4" borderId="35" xfId="0" applyNumberFormat="1" applyFont="1" applyFill="1" applyBorder="1"/>
    <xf numFmtId="0" fontId="7" fillId="4" borderId="34" xfId="0" applyFont="1" applyFill="1" applyBorder="1" applyAlignment="1">
      <alignment horizontal="center"/>
    </xf>
    <xf numFmtId="3" fontId="12" fillId="3" borderId="39" xfId="0" applyNumberFormat="1" applyFont="1" applyFill="1" applyBorder="1"/>
    <xf numFmtId="3" fontId="12" fillId="3" borderId="40" xfId="0" applyNumberFormat="1" applyFont="1" applyFill="1" applyBorder="1"/>
    <xf numFmtId="3" fontId="12" fillId="3" borderId="41" xfId="0" applyNumberFormat="1" applyFont="1" applyFill="1" applyBorder="1"/>
    <xf numFmtId="3" fontId="12" fillId="3" borderId="42" xfId="0" applyNumberFormat="1" applyFont="1" applyFill="1" applyBorder="1"/>
    <xf numFmtId="3" fontId="12" fillId="3" borderId="37" xfId="0" applyNumberFormat="1" applyFont="1" applyFill="1" applyBorder="1"/>
    <xf numFmtId="3" fontId="14" fillId="4" borderId="32" xfId="0" applyNumberFormat="1" applyFont="1" applyFill="1" applyBorder="1"/>
    <xf numFmtId="3" fontId="16" fillId="4" borderId="43" xfId="0" applyNumberFormat="1" applyFont="1" applyFill="1" applyBorder="1"/>
    <xf numFmtId="3" fontId="19" fillId="4" borderId="32" xfId="0" applyNumberFormat="1" applyFont="1" applyFill="1" applyBorder="1"/>
    <xf numFmtId="3" fontId="14" fillId="4" borderId="44" xfId="0" applyNumberFormat="1" applyFont="1" applyFill="1" applyBorder="1"/>
    <xf numFmtId="9" fontId="14" fillId="3" borderId="31" xfId="0" applyNumberFormat="1" applyFont="1" applyFill="1" applyBorder="1"/>
    <xf numFmtId="9" fontId="14" fillId="0" borderId="32" xfId="1" applyFont="1" applyBorder="1"/>
    <xf numFmtId="0" fontId="11" fillId="0" borderId="60" xfId="0" applyFont="1" applyBorder="1"/>
    <xf numFmtId="0" fontId="11" fillId="0" borderId="0" xfId="0" applyFont="1" applyBorder="1"/>
    <xf numFmtId="0" fontId="11" fillId="0" borderId="8" xfId="0" applyFont="1" applyBorder="1"/>
    <xf numFmtId="0" fontId="11" fillId="0" borderId="17" xfId="0" applyFont="1" applyBorder="1"/>
    <xf numFmtId="0" fontId="11" fillId="0" borderId="17" xfId="0" applyFont="1" applyFill="1" applyBorder="1"/>
    <xf numFmtId="0" fontId="11" fillId="0" borderId="8" xfId="0" applyFont="1" applyFill="1" applyBorder="1"/>
    <xf numFmtId="0" fontId="6" fillId="3" borderId="36" xfId="0" applyFont="1" applyFill="1" applyBorder="1"/>
    <xf numFmtId="0" fontId="6" fillId="3" borderId="37" xfId="0" applyFont="1" applyFill="1" applyBorder="1"/>
    <xf numFmtId="0" fontId="11" fillId="0" borderId="61" xfId="0" applyFont="1" applyBorder="1"/>
    <xf numFmtId="0" fontId="11" fillId="0" borderId="22" xfId="0" applyFont="1" applyBorder="1"/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17" fillId="0" borderId="60" xfId="0" applyFont="1" applyBorder="1"/>
    <xf numFmtId="0" fontId="17" fillId="0" borderId="17" xfId="0" applyFont="1" applyFill="1" applyBorder="1"/>
    <xf numFmtId="3" fontId="13" fillId="0" borderId="0" xfId="0" applyNumberFormat="1" applyFont="1" applyBorder="1"/>
    <xf numFmtId="3" fontId="13" fillId="0" borderId="16" xfId="0" applyNumberFormat="1" applyFont="1" applyBorder="1"/>
    <xf numFmtId="3" fontId="13" fillId="0" borderId="11" xfId="0" applyNumberFormat="1" applyFont="1" applyBorder="1"/>
    <xf numFmtId="3" fontId="13" fillId="0" borderId="12" xfId="0" applyNumberFormat="1" applyFont="1" applyBorder="1"/>
    <xf numFmtId="3" fontId="13" fillId="0" borderId="13" xfId="0" applyNumberFormat="1" applyFont="1" applyBorder="1"/>
    <xf numFmtId="3" fontId="13" fillId="0" borderId="8" xfId="0" applyNumberFormat="1" applyFont="1" applyBorder="1"/>
    <xf numFmtId="3" fontId="13" fillId="0" borderId="19" xfId="0" applyNumberFormat="1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3" fontId="15" fillId="0" borderId="16" xfId="0" applyNumberFormat="1" applyFont="1" applyBorder="1"/>
    <xf numFmtId="3" fontId="15" fillId="0" borderId="17" xfId="0" applyNumberFormat="1" applyFont="1" applyBorder="1"/>
    <xf numFmtId="3" fontId="15" fillId="0" borderId="11" xfId="0" applyNumberFormat="1" applyFont="1" applyBorder="1"/>
    <xf numFmtId="3" fontId="15" fillId="0" borderId="12" xfId="0" applyNumberFormat="1" applyFont="1" applyBorder="1"/>
    <xf numFmtId="3" fontId="15" fillId="0" borderId="13" xfId="0" applyNumberFormat="1" applyFont="1" applyBorder="1"/>
    <xf numFmtId="3" fontId="15" fillId="0" borderId="8" xfId="0" applyNumberFormat="1" applyFont="1" applyBorder="1"/>
    <xf numFmtId="3" fontId="15" fillId="0" borderId="5" xfId="0" applyNumberFormat="1" applyFont="1" applyBorder="1"/>
    <xf numFmtId="3" fontId="15" fillId="0" borderId="2" xfId="0" applyNumberFormat="1" applyFont="1" applyBorder="1"/>
    <xf numFmtId="3" fontId="15" fillId="0" borderId="18" xfId="0" applyNumberFormat="1" applyFont="1" applyBorder="1"/>
    <xf numFmtId="3" fontId="15" fillId="0" borderId="19" xfId="0" applyNumberFormat="1" applyFont="1" applyBorder="1"/>
    <xf numFmtId="3" fontId="15" fillId="0" borderId="0" xfId="0" applyNumberFormat="1" applyFont="1" applyBorder="1"/>
    <xf numFmtId="3" fontId="13" fillId="0" borderId="25" xfId="0" applyNumberFormat="1" applyFont="1" applyBorder="1"/>
    <xf numFmtId="3" fontId="13" fillId="0" borderId="26" xfId="0" applyNumberFormat="1" applyFont="1" applyBorder="1"/>
    <xf numFmtId="3" fontId="13" fillId="0" borderId="27" xfId="0" applyNumberFormat="1" applyFont="1" applyBorder="1"/>
    <xf numFmtId="3" fontId="13" fillId="0" borderId="28" xfId="0" applyNumberFormat="1" applyFont="1" applyBorder="1"/>
    <xf numFmtId="3" fontId="14" fillId="3" borderId="37" xfId="0" applyNumberFormat="1" applyFont="1" applyFill="1" applyBorder="1"/>
    <xf numFmtId="3" fontId="14" fillId="3" borderId="41" xfId="0" applyNumberFormat="1" applyFont="1" applyFill="1" applyBorder="1"/>
    <xf numFmtId="3" fontId="14" fillId="3" borderId="42" xfId="0" applyNumberFormat="1" applyFont="1" applyFill="1" applyBorder="1"/>
    <xf numFmtId="3" fontId="15" fillId="0" borderId="21" xfId="0" applyNumberFormat="1" applyFont="1" applyBorder="1"/>
    <xf numFmtId="3" fontId="13" fillId="0" borderId="21" xfId="0" applyNumberFormat="1" applyFont="1" applyBorder="1"/>
    <xf numFmtId="3" fontId="18" fillId="0" borderId="16" xfId="0" applyNumberFormat="1" applyFont="1" applyBorder="1"/>
    <xf numFmtId="0" fontId="21" fillId="0" borderId="17" xfId="0" applyFont="1" applyFill="1" applyBorder="1"/>
    <xf numFmtId="3" fontId="18" fillId="0" borderId="8" xfId="0" applyNumberFormat="1" applyFont="1" applyBorder="1"/>
    <xf numFmtId="3" fontId="18" fillId="0" borderId="11" xfId="0" applyNumberFormat="1" applyFont="1" applyBorder="1"/>
    <xf numFmtId="3" fontId="18" fillId="0" borderId="12" xfId="0" applyNumberFormat="1" applyFont="1" applyBorder="1"/>
    <xf numFmtId="3" fontId="18" fillId="0" borderId="13" xfId="0" applyNumberFormat="1" applyFont="1" applyBorder="1"/>
    <xf numFmtId="3" fontId="20" fillId="0" borderId="16" xfId="0" applyNumberFormat="1" applyFont="1" applyBorder="1"/>
    <xf numFmtId="0" fontId="11" fillId="0" borderId="3" xfId="0" applyFont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3" fontId="15" fillId="0" borderId="10" xfId="0" applyNumberFormat="1" applyFont="1" applyBorder="1"/>
    <xf numFmtId="3" fontId="15" fillId="0" borderId="4" xfId="0" applyNumberFormat="1" applyFont="1" applyBorder="1"/>
    <xf numFmtId="3" fontId="13" fillId="0" borderId="10" xfId="0" applyNumberFormat="1" applyFont="1" applyBorder="1"/>
    <xf numFmtId="3" fontId="18" fillId="0" borderId="10" xfId="0" applyNumberFormat="1" applyFont="1" applyBorder="1"/>
    <xf numFmtId="3" fontId="13" fillId="0" borderId="24" xfId="0" applyNumberFormat="1" applyFont="1" applyBorder="1"/>
    <xf numFmtId="3" fontId="13" fillId="0" borderId="5" xfId="0" applyNumberFormat="1" applyFont="1" applyBorder="1"/>
    <xf numFmtId="3" fontId="13" fillId="0" borderId="2" xfId="0" applyNumberFormat="1" applyFont="1" applyBorder="1"/>
    <xf numFmtId="3" fontId="13" fillId="0" borderId="18" xfId="0" applyNumberFormat="1" applyFont="1" applyBorder="1"/>
    <xf numFmtId="0" fontId="6" fillId="0" borderId="0" xfId="0" applyFont="1" applyBorder="1"/>
    <xf numFmtId="0" fontId="4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20" xfId="0" applyFont="1" applyBorder="1"/>
    <xf numFmtId="3" fontId="13" fillId="0" borderId="4" xfId="0" applyNumberFormat="1" applyFont="1" applyBorder="1"/>
    <xf numFmtId="0" fontId="7" fillId="0" borderId="64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4" fillId="0" borderId="60" xfId="0" applyFont="1" applyBorder="1"/>
    <xf numFmtId="0" fontId="11" fillId="0" borderId="71" xfId="0" applyFont="1" applyBorder="1"/>
    <xf numFmtId="0" fontId="11" fillId="0" borderId="72" xfId="0" applyFont="1" applyBorder="1" applyAlignment="1">
      <alignment horizontal="center"/>
    </xf>
    <xf numFmtId="3" fontId="13" fillId="0" borderId="69" xfId="0" applyNumberFormat="1" applyFont="1" applyBorder="1"/>
    <xf numFmtId="3" fontId="13" fillId="0" borderId="73" xfId="0" applyNumberFormat="1" applyFont="1" applyBorder="1"/>
    <xf numFmtId="3" fontId="14" fillId="4" borderId="68" xfId="0" applyNumberFormat="1" applyFont="1" applyFill="1" applyBorder="1"/>
    <xf numFmtId="3" fontId="13" fillId="0" borderId="67" xfId="0" applyNumberFormat="1" applyFont="1" applyBorder="1"/>
    <xf numFmtId="3" fontId="13" fillId="0" borderId="66" xfId="0" applyNumberFormat="1" applyFont="1" applyBorder="1"/>
    <xf numFmtId="3" fontId="13" fillId="0" borderId="71" xfId="0" applyNumberFormat="1" applyFont="1" applyBorder="1"/>
    <xf numFmtId="3" fontId="14" fillId="4" borderId="34" xfId="0" applyNumberFormat="1" applyFont="1" applyFill="1" applyBorder="1"/>
    <xf numFmtId="3" fontId="14" fillId="4" borderId="43" xfId="0" applyNumberFormat="1" applyFont="1" applyFill="1" applyBorder="1"/>
    <xf numFmtId="9" fontId="14" fillId="0" borderId="43" xfId="1" applyFont="1" applyBorder="1"/>
    <xf numFmtId="9" fontId="14" fillId="0" borderId="33" xfId="1" applyFont="1" applyBorder="1"/>
    <xf numFmtId="3" fontId="14" fillId="3" borderId="39" xfId="0" applyNumberFormat="1" applyFont="1" applyFill="1" applyBorder="1"/>
    <xf numFmtId="3" fontId="14" fillId="3" borderId="40" xfId="0" applyNumberFormat="1" applyFont="1" applyFill="1" applyBorder="1"/>
    <xf numFmtId="0" fontId="11" fillId="3" borderId="74" xfId="0" applyFont="1" applyFill="1" applyBorder="1" applyAlignment="1">
      <alignment horizontal="center"/>
    </xf>
    <xf numFmtId="0" fontId="5" fillId="0" borderId="63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2" xfId="0" applyBorder="1" applyAlignment="1">
      <alignment horizontal="left"/>
    </xf>
    <xf numFmtId="0" fontId="8" fillId="0" borderId="5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</cellXfs>
  <cellStyles count="479">
    <cellStyle name="20 % – Zvýraznění1 2" xfId="2"/>
    <cellStyle name="20 % – Zvýraznění1 3" xfId="3"/>
    <cellStyle name="20 % – Zvýraznění2 2" xfId="4"/>
    <cellStyle name="20 % – Zvýraznění2 3" xfId="5"/>
    <cellStyle name="20 % – Zvýraznění3 2" xfId="6"/>
    <cellStyle name="20 % – Zvýraznění3 3" xfId="7"/>
    <cellStyle name="20 % – Zvýraznění4 2" xfId="8"/>
    <cellStyle name="20 % – Zvýraznění4 3" xfId="9"/>
    <cellStyle name="20 % – Zvýraznění5 2" xfId="10"/>
    <cellStyle name="20 % – Zvýraznění5 3" xfId="11"/>
    <cellStyle name="20 % – Zvýraznění6 2" xfId="12"/>
    <cellStyle name="20 % – Zvýraznění6 3" xfId="13"/>
    <cellStyle name="40 % – Zvýraznění1 2" xfId="14"/>
    <cellStyle name="40 % – Zvýraznění1 3" xfId="15"/>
    <cellStyle name="40 % – Zvýraznění2 2" xfId="16"/>
    <cellStyle name="40 % – Zvýraznění2 3" xfId="17"/>
    <cellStyle name="40 % – Zvýraznění3 2" xfId="18"/>
    <cellStyle name="40 % – Zvýraznění3 3" xfId="19"/>
    <cellStyle name="40 % – Zvýraznění4 2" xfId="20"/>
    <cellStyle name="40 % – Zvýraznění4 3" xfId="21"/>
    <cellStyle name="40 % – Zvýraznění5 2" xfId="22"/>
    <cellStyle name="40 % – Zvýraznění5 3" xfId="23"/>
    <cellStyle name="40 % – Zvýraznění6 2" xfId="24"/>
    <cellStyle name="40 % – Zvýraznění6 3" xfId="25"/>
    <cellStyle name="60 % – Zvýraznění1 2" xfId="26"/>
    <cellStyle name="60 % – Zvýraznění1 3" xfId="27"/>
    <cellStyle name="60 % – Zvýraznění2 2" xfId="28"/>
    <cellStyle name="60 % – Zvýraznění2 3" xfId="29"/>
    <cellStyle name="60 % – Zvýraznění3 2" xfId="30"/>
    <cellStyle name="60 % – Zvýraznění3 3" xfId="31"/>
    <cellStyle name="60 % – Zvýraznění4 2" xfId="32"/>
    <cellStyle name="60 % – Zvýraznění4 3" xfId="33"/>
    <cellStyle name="60 % – Zvýraznění5 2" xfId="34"/>
    <cellStyle name="60 % – Zvýraznění5 3" xfId="35"/>
    <cellStyle name="60 % – Zvýraznění6 2" xfId="36"/>
    <cellStyle name="60 % – Zvýraznění6 3" xfId="37"/>
    <cellStyle name="Celkem 2" xfId="38"/>
    <cellStyle name="Celkem 2 2" xfId="125"/>
    <cellStyle name="Celkem 2 2 2" xfId="193"/>
    <cellStyle name="Celkem 2 2 2 2" xfId="280"/>
    <cellStyle name="Celkem 2 2 2 3" xfId="336"/>
    <cellStyle name="Celkem 2 2 2 4" xfId="392"/>
    <cellStyle name="Celkem 2 2 2 5" xfId="452"/>
    <cellStyle name="Celkem 2 2 3" xfId="161"/>
    <cellStyle name="Celkem 2 2 3 2" xfId="250"/>
    <cellStyle name="Celkem 2 2 3 3" xfId="223"/>
    <cellStyle name="Celkem 2 2 3 4" xfId="240"/>
    <cellStyle name="Celkem 2 2 3 5" xfId="422"/>
    <cellStyle name="Celkem 2 2 4" xfId="181"/>
    <cellStyle name="Celkem 2 2 4 2" xfId="268"/>
    <cellStyle name="Celkem 2 2 4 3" xfId="324"/>
    <cellStyle name="Celkem 2 2 4 4" xfId="380"/>
    <cellStyle name="Celkem 2 2 4 5" xfId="440"/>
    <cellStyle name="Celkem 2 2 5" xfId="244"/>
    <cellStyle name="Celkem 2 3" xfId="170"/>
    <cellStyle name="Celkem 2 3 2" xfId="259"/>
    <cellStyle name="Celkem 2 3 3" xfId="315"/>
    <cellStyle name="Celkem 2 3 4" xfId="371"/>
    <cellStyle name="Celkem 2 3 5" xfId="431"/>
    <cellStyle name="Celkem 2 4" xfId="175"/>
    <cellStyle name="Celkem 2 4 2" xfId="262"/>
    <cellStyle name="Celkem 2 4 3" xfId="318"/>
    <cellStyle name="Celkem 2 4 4" xfId="374"/>
    <cellStyle name="Celkem 2 4 5" xfId="434"/>
    <cellStyle name="Celkem 2 5" xfId="218"/>
    <cellStyle name="Celkem 2 5 2" xfId="304"/>
    <cellStyle name="Celkem 2 5 3" xfId="360"/>
    <cellStyle name="Celkem 2 5 4" xfId="416"/>
    <cellStyle name="Celkem 2 5 5" xfId="476"/>
    <cellStyle name="Celkem 3" xfId="39"/>
    <cellStyle name="Celkem 3 2" xfId="126"/>
    <cellStyle name="Celkem 3 2 2" xfId="194"/>
    <cellStyle name="Celkem 3 2 2 2" xfId="281"/>
    <cellStyle name="Celkem 3 2 2 3" xfId="337"/>
    <cellStyle name="Celkem 3 2 2 4" xfId="393"/>
    <cellStyle name="Celkem 3 2 2 5" xfId="453"/>
    <cellStyle name="Celkem 3 2 3" xfId="160"/>
    <cellStyle name="Celkem 3 2 3 2" xfId="249"/>
    <cellStyle name="Celkem 3 2 3 3" xfId="224"/>
    <cellStyle name="Celkem 3 2 3 4" xfId="239"/>
    <cellStyle name="Celkem 3 2 3 5" xfId="421"/>
    <cellStyle name="Celkem 3 2 4" xfId="158"/>
    <cellStyle name="Celkem 3 2 4 2" xfId="247"/>
    <cellStyle name="Celkem 3 2 4 3" xfId="226"/>
    <cellStyle name="Celkem 3 2 4 4" xfId="238"/>
    <cellStyle name="Celkem 3 2 4 5" xfId="419"/>
    <cellStyle name="Celkem 3 2 5" xfId="246"/>
    <cellStyle name="Celkem 3 3" xfId="171"/>
    <cellStyle name="Celkem 3 3 2" xfId="260"/>
    <cellStyle name="Celkem 3 3 3" xfId="316"/>
    <cellStyle name="Celkem 3 3 4" xfId="372"/>
    <cellStyle name="Celkem 3 3 5" xfId="432"/>
    <cellStyle name="Celkem 3 4" xfId="174"/>
    <cellStyle name="Celkem 3 4 2" xfId="261"/>
    <cellStyle name="Celkem 3 4 3" xfId="317"/>
    <cellStyle name="Celkem 3 4 4" xfId="373"/>
    <cellStyle name="Celkem 3 4 5" xfId="433"/>
    <cellStyle name="Celkem 3 5" xfId="216"/>
    <cellStyle name="Celkem 3 5 2" xfId="302"/>
    <cellStyle name="Celkem 3 5 3" xfId="358"/>
    <cellStyle name="Celkem 3 5 4" xfId="414"/>
    <cellStyle name="Celkem 3 5 5" xfId="474"/>
    <cellStyle name="Comma 2" xfId="40"/>
    <cellStyle name="Čárka 2" xfId="138"/>
    <cellStyle name="Čárka 2 2" xfId="141"/>
    <cellStyle name="Čárka 2 3" xfId="154"/>
    <cellStyle name="Čárka 3" xfId="142"/>
    <cellStyle name="Čárka 4" xfId="41"/>
    <cellStyle name="Hypertextový odkaz 2" xfId="42"/>
    <cellStyle name="Chybně" xfId="124"/>
    <cellStyle name="Chybně 2" xfId="43"/>
    <cellStyle name="Chybně 3" xfId="44"/>
    <cellStyle name="Kontrolní buňka 2" xfId="45"/>
    <cellStyle name="Kontrolní buňka 3" xfId="46"/>
    <cellStyle name="Nadpis 1 2" xfId="47"/>
    <cellStyle name="Nadpis 1 3" xfId="48"/>
    <cellStyle name="Nadpis 2 2" xfId="49"/>
    <cellStyle name="Nadpis 2 3" xfId="50"/>
    <cellStyle name="Nadpis 3 2" xfId="51"/>
    <cellStyle name="Nadpis 3 2 2" xfId="127"/>
    <cellStyle name="Nadpis 3 2 3" xfId="207"/>
    <cellStyle name="Nadpis 3 3" xfId="52"/>
    <cellStyle name="Nadpis 3 3 2" xfId="128"/>
    <cellStyle name="Nadpis 3 3 2 2" xfId="173"/>
    <cellStyle name="Nadpis 3 3 3" xfId="172"/>
    <cellStyle name="Nadpis 3 3 4" xfId="143"/>
    <cellStyle name="Nadpis 4 2" xfId="53"/>
    <cellStyle name="Nadpis 4 3" xfId="54"/>
    <cellStyle name="Název 2" xfId="55"/>
    <cellStyle name="Název 3" xfId="56"/>
    <cellStyle name="Neutrální 2" xfId="57"/>
    <cellStyle name="Neutrální 3" xfId="58"/>
    <cellStyle name="Normal 2" xfId="59"/>
    <cellStyle name="Normal 3" xfId="60"/>
    <cellStyle name="Normální" xfId="0" builtinId="0"/>
    <cellStyle name="Normální 10" xfId="61"/>
    <cellStyle name="Normální 11" xfId="62"/>
    <cellStyle name="Normální 12" xfId="63"/>
    <cellStyle name="Normální 12 2" xfId="129"/>
    <cellStyle name="Normální 13" xfId="64"/>
    <cellStyle name="Normální 14" xfId="140"/>
    <cellStyle name="Normální 15" xfId="136"/>
    <cellStyle name="normální 2" xfId="65"/>
    <cellStyle name="Normální 2 10" xfId="123"/>
    <cellStyle name="Normální 2 11" xfId="137"/>
    <cellStyle name="normální 2 2" xfId="66"/>
    <cellStyle name="normální 2 3" xfId="67"/>
    <cellStyle name="normální 2 3 2" xfId="68"/>
    <cellStyle name="normální 2 3 2 2" xfId="69"/>
    <cellStyle name="normální 2 3 2_PV III. Rozpis rozpočtu VŠ 2011_final_PV" xfId="70"/>
    <cellStyle name="normální 2 3_PV III. Rozpis rozpočtu VŠ 2011_final_PV" xfId="71"/>
    <cellStyle name="normální 2 4" xfId="72"/>
    <cellStyle name="normální 2 4 2" xfId="73"/>
    <cellStyle name="normální 2 4_PV III. Rozpis rozpočtu VŠ 2011_final_PV" xfId="74"/>
    <cellStyle name="normální 2 5" xfId="75"/>
    <cellStyle name="normální 2 6" xfId="144"/>
    <cellStyle name="normální 2 7" xfId="146"/>
    <cellStyle name="Normální 2 8" xfId="150"/>
    <cellStyle name="Normální 2 9" xfId="156"/>
    <cellStyle name="normální 2_CP2012" xfId="76"/>
    <cellStyle name="normální 3" xfId="77"/>
    <cellStyle name="normální 3 2" xfId="78"/>
    <cellStyle name="Normální 3 2 2" xfId="153"/>
    <cellStyle name="Normální 3 3" xfId="151"/>
    <cellStyle name="Normální 3 4" xfId="157"/>
    <cellStyle name="normální 3_CP2012" xfId="79"/>
    <cellStyle name="normální 4" xfId="80"/>
    <cellStyle name="normální 4 2" xfId="81"/>
    <cellStyle name="Normální 4 3" xfId="149"/>
    <cellStyle name="Normální 4 4" xfId="155"/>
    <cellStyle name="normální 4_PV Rozpis rozpočtu VŠ 2011 III - tabulkové přílohy" xfId="82"/>
    <cellStyle name="Normální 5" xfId="83"/>
    <cellStyle name="normální 5 2" xfId="84"/>
    <cellStyle name="Normální 6" xfId="85"/>
    <cellStyle name="Normální 6 2" xfId="86"/>
    <cellStyle name="normální 7" xfId="87"/>
    <cellStyle name="Normální 8" xfId="88"/>
    <cellStyle name="Normální 8 2" xfId="89"/>
    <cellStyle name="Normální 9" xfId="90"/>
    <cellStyle name="Poznámka 2" xfId="91"/>
    <cellStyle name="Poznámka 2 2" xfId="130"/>
    <cellStyle name="Poznámka 2 2 2" xfId="195"/>
    <cellStyle name="Poznámka 2 2 2 2" xfId="282"/>
    <cellStyle name="Poznámka 2 2 2 3" xfId="338"/>
    <cellStyle name="Poznámka 2 2 2 4" xfId="394"/>
    <cellStyle name="Poznámka 2 2 2 5" xfId="454"/>
    <cellStyle name="Poznámka 2 2 3" xfId="208"/>
    <cellStyle name="Poznámka 2 2 3 2" xfId="294"/>
    <cellStyle name="Poznámka 2 2 3 3" xfId="350"/>
    <cellStyle name="Poznámka 2 2 3 4" xfId="406"/>
    <cellStyle name="Poznámka 2 2 3 5" xfId="466"/>
    <cellStyle name="Poznámka 2 2 4" xfId="182"/>
    <cellStyle name="Poznámka 2 2 4 2" xfId="269"/>
    <cellStyle name="Poznámka 2 2 4 3" xfId="325"/>
    <cellStyle name="Poznámka 2 2 4 4" xfId="381"/>
    <cellStyle name="Poznámka 2 2 4 5" xfId="441"/>
    <cellStyle name="Poznámka 2 2 5" xfId="221"/>
    <cellStyle name="Poznámka 2 3" xfId="179"/>
    <cellStyle name="Poznámka 2 3 2" xfId="266"/>
    <cellStyle name="Poznámka 2 3 3" xfId="322"/>
    <cellStyle name="Poznámka 2 3 4" xfId="378"/>
    <cellStyle name="Poznámka 2 3 5" xfId="438"/>
    <cellStyle name="Poznámka 2 4" xfId="169"/>
    <cellStyle name="Poznámka 2 4 2" xfId="258"/>
    <cellStyle name="Poznámka 2 4 3" xfId="314"/>
    <cellStyle name="Poznámka 2 4 4" xfId="370"/>
    <cellStyle name="Poznámka 2 4 5" xfId="430"/>
    <cellStyle name="Poznámka 2 5" xfId="204"/>
    <cellStyle name="Poznámka 2 5 2" xfId="291"/>
    <cellStyle name="Poznámka 2 5 3" xfId="347"/>
    <cellStyle name="Poznámka 2 5 4" xfId="403"/>
    <cellStyle name="Poznámka 2 5 5" xfId="463"/>
    <cellStyle name="Poznámka 2 6" xfId="227"/>
    <cellStyle name="Poznámka 3" xfId="92"/>
    <cellStyle name="Poznámka 3 2" xfId="131"/>
    <cellStyle name="Poznámka 3 2 2" xfId="196"/>
    <cellStyle name="Poznámka 3 2 2 2" xfId="283"/>
    <cellStyle name="Poznámka 3 2 2 3" xfId="339"/>
    <cellStyle name="Poznámka 3 2 2 4" xfId="395"/>
    <cellStyle name="Poznámka 3 2 2 5" xfId="455"/>
    <cellStyle name="Poznámka 3 2 3" xfId="209"/>
    <cellStyle name="Poznámka 3 2 3 2" xfId="295"/>
    <cellStyle name="Poznámka 3 2 3 3" xfId="351"/>
    <cellStyle name="Poznámka 3 2 3 4" xfId="407"/>
    <cellStyle name="Poznámka 3 2 3 5" xfId="467"/>
    <cellStyle name="Poznámka 3 2 4" xfId="183"/>
    <cellStyle name="Poznámka 3 2 4 2" xfId="270"/>
    <cellStyle name="Poznámka 3 2 4 3" xfId="326"/>
    <cellStyle name="Poznámka 3 2 4 4" xfId="382"/>
    <cellStyle name="Poznámka 3 2 4 5" xfId="442"/>
    <cellStyle name="Poznámka 3 2 5" xfId="222"/>
    <cellStyle name="Poznámka 3 3" xfId="180"/>
    <cellStyle name="Poznámka 3 3 2" xfId="267"/>
    <cellStyle name="Poznámka 3 3 3" xfId="323"/>
    <cellStyle name="Poznámka 3 3 4" xfId="379"/>
    <cellStyle name="Poznámka 3 3 5" xfId="439"/>
    <cellStyle name="Poznámka 3 4" xfId="168"/>
    <cellStyle name="Poznámka 3 4 2" xfId="257"/>
    <cellStyle name="Poznámka 3 4 3" xfId="313"/>
    <cellStyle name="Poznámka 3 4 4" xfId="369"/>
    <cellStyle name="Poznámka 3 4 5" xfId="429"/>
    <cellStyle name="Poznámka 3 5" xfId="217"/>
    <cellStyle name="Poznámka 3 5 2" xfId="303"/>
    <cellStyle name="Poznámka 3 5 3" xfId="359"/>
    <cellStyle name="Poznámka 3 5 4" xfId="415"/>
    <cellStyle name="Poznámka 3 5 5" xfId="475"/>
    <cellStyle name="Poznámka 3 6" xfId="228"/>
    <cellStyle name="procent 2" xfId="93"/>
    <cellStyle name="procent 3" xfId="94"/>
    <cellStyle name="procent 4" xfId="95"/>
    <cellStyle name="Procenta" xfId="1" builtinId="5"/>
    <cellStyle name="Procenta 2" xfId="96"/>
    <cellStyle name="Procenta 2 2" xfId="145"/>
    <cellStyle name="Procenta 2 3" xfId="139"/>
    <cellStyle name="Propojená buňka 2" xfId="97"/>
    <cellStyle name="Propojená buňka 3" xfId="98"/>
    <cellStyle name="Sledovaný hypertextový odkaz" xfId="152"/>
    <cellStyle name="Správně 2" xfId="99"/>
    <cellStyle name="Správně 3" xfId="100"/>
    <cellStyle name="Text upozornění 2" xfId="101"/>
    <cellStyle name="Text upozornění 3" xfId="102"/>
    <cellStyle name="Vstup 2" xfId="103"/>
    <cellStyle name="Vstup 2 2" xfId="132"/>
    <cellStyle name="Vstup 2 2 2" xfId="197"/>
    <cellStyle name="Vstup 2 2 2 2" xfId="284"/>
    <cellStyle name="Vstup 2 2 2 3" xfId="340"/>
    <cellStyle name="Vstup 2 2 2 4" xfId="396"/>
    <cellStyle name="Vstup 2 2 2 5" xfId="456"/>
    <cellStyle name="Vstup 2 2 3" xfId="210"/>
    <cellStyle name="Vstup 2 2 3 2" xfId="296"/>
    <cellStyle name="Vstup 2 2 3 3" xfId="352"/>
    <cellStyle name="Vstup 2 2 3 4" xfId="408"/>
    <cellStyle name="Vstup 2 2 3 5" xfId="468"/>
    <cellStyle name="Vstup 2 2 4" xfId="205"/>
    <cellStyle name="Vstup 2 2 4 2" xfId="292"/>
    <cellStyle name="Vstup 2 2 4 3" xfId="348"/>
    <cellStyle name="Vstup 2 2 4 4" xfId="404"/>
    <cellStyle name="Vstup 2 2 4 5" xfId="464"/>
    <cellStyle name="Vstup 2 2 5" xfId="245"/>
    <cellStyle name="Vstup 2 3" xfId="187"/>
    <cellStyle name="Vstup 2 3 2" xfId="274"/>
    <cellStyle name="Vstup 2 3 3" xfId="330"/>
    <cellStyle name="Vstup 2 3 4" xfId="386"/>
    <cellStyle name="Vstup 2 3 5" xfId="446"/>
    <cellStyle name="Vstup 2 4" xfId="167"/>
    <cellStyle name="Vstup 2 4 2" xfId="256"/>
    <cellStyle name="Vstup 2 4 3" xfId="312"/>
    <cellStyle name="Vstup 2 4 4" xfId="368"/>
    <cellStyle name="Vstup 2 4 5" xfId="428"/>
    <cellStyle name="Vstup 2 5" xfId="203"/>
    <cellStyle name="Vstup 2 5 2" xfId="290"/>
    <cellStyle name="Vstup 2 5 3" xfId="346"/>
    <cellStyle name="Vstup 2 5 4" xfId="402"/>
    <cellStyle name="Vstup 2 5 5" xfId="462"/>
    <cellStyle name="Vstup 2 6" xfId="229"/>
    <cellStyle name="Vstup 3" xfId="104"/>
    <cellStyle name="Vstup 3 2" xfId="133"/>
    <cellStyle name="Vstup 3 2 2" xfId="198"/>
    <cellStyle name="Vstup 3 2 2 2" xfId="285"/>
    <cellStyle name="Vstup 3 2 2 3" xfId="341"/>
    <cellStyle name="Vstup 3 2 2 4" xfId="397"/>
    <cellStyle name="Vstup 3 2 2 5" xfId="457"/>
    <cellStyle name="Vstup 3 2 3" xfId="211"/>
    <cellStyle name="Vstup 3 2 3 2" xfId="297"/>
    <cellStyle name="Vstup 3 2 3 3" xfId="353"/>
    <cellStyle name="Vstup 3 2 3 4" xfId="409"/>
    <cellStyle name="Vstup 3 2 3 5" xfId="469"/>
    <cellStyle name="Vstup 3 2 4" xfId="184"/>
    <cellStyle name="Vstup 3 2 4 2" xfId="271"/>
    <cellStyle name="Vstup 3 2 4 3" xfId="327"/>
    <cellStyle name="Vstup 3 2 4 4" xfId="383"/>
    <cellStyle name="Vstup 3 2 4 5" xfId="443"/>
    <cellStyle name="Vstup 3 2 5" xfId="235"/>
    <cellStyle name="Vstup 3 3" xfId="188"/>
    <cellStyle name="Vstup 3 3 2" xfId="275"/>
    <cellStyle name="Vstup 3 3 3" xfId="331"/>
    <cellStyle name="Vstup 3 3 4" xfId="387"/>
    <cellStyle name="Vstup 3 3 5" xfId="447"/>
    <cellStyle name="Vstup 3 4" xfId="166"/>
    <cellStyle name="Vstup 3 4 2" xfId="255"/>
    <cellStyle name="Vstup 3 4 3" xfId="311"/>
    <cellStyle name="Vstup 3 4 4" xfId="367"/>
    <cellStyle name="Vstup 3 4 5" xfId="427"/>
    <cellStyle name="Vstup 3 5" xfId="206"/>
    <cellStyle name="Vstup 3 5 2" xfId="293"/>
    <cellStyle name="Vstup 3 5 3" xfId="349"/>
    <cellStyle name="Vstup 3 5 4" xfId="405"/>
    <cellStyle name="Vstup 3 5 5" xfId="465"/>
    <cellStyle name="Vstup 3 6" xfId="230"/>
    <cellStyle name="Výpočet 2" xfId="105"/>
    <cellStyle name="Výpočet 2 2" xfId="134"/>
    <cellStyle name="Výpočet 2 2 2" xfId="199"/>
    <cellStyle name="Výpočet 2 2 2 2" xfId="286"/>
    <cellStyle name="Výpočet 2 2 2 3" xfId="342"/>
    <cellStyle name="Výpočet 2 2 2 4" xfId="398"/>
    <cellStyle name="Výpočet 2 2 2 5" xfId="458"/>
    <cellStyle name="Výpočet 2 2 3" xfId="212"/>
    <cellStyle name="Výpočet 2 2 3 2" xfId="298"/>
    <cellStyle name="Výpočet 2 2 3 3" xfId="354"/>
    <cellStyle name="Výpočet 2 2 3 4" xfId="410"/>
    <cellStyle name="Výpočet 2 2 3 5" xfId="470"/>
    <cellStyle name="Výpočet 2 2 4" xfId="185"/>
    <cellStyle name="Výpočet 2 2 4 2" xfId="272"/>
    <cellStyle name="Výpočet 2 2 4 3" xfId="328"/>
    <cellStyle name="Výpočet 2 2 4 4" xfId="384"/>
    <cellStyle name="Výpočet 2 2 4 5" xfId="444"/>
    <cellStyle name="Výpočet 2 2 5" xfId="241"/>
    <cellStyle name="Výpočet 2 3" xfId="189"/>
    <cellStyle name="Výpočet 2 3 2" xfId="276"/>
    <cellStyle name="Výpočet 2 3 3" xfId="332"/>
    <cellStyle name="Výpočet 2 3 4" xfId="388"/>
    <cellStyle name="Výpočet 2 3 5" xfId="448"/>
    <cellStyle name="Výpočet 2 4" xfId="165"/>
    <cellStyle name="Výpočet 2 4 2" xfId="254"/>
    <cellStyle name="Výpočet 2 4 3" xfId="310"/>
    <cellStyle name="Výpočet 2 4 4" xfId="366"/>
    <cellStyle name="Výpočet 2 4 5" xfId="426"/>
    <cellStyle name="Výpočet 2 5" xfId="176"/>
    <cellStyle name="Výpočet 2 5 2" xfId="263"/>
    <cellStyle name="Výpočet 2 5 3" xfId="319"/>
    <cellStyle name="Výpočet 2 5 4" xfId="375"/>
    <cellStyle name="Výpočet 2 5 5" xfId="435"/>
    <cellStyle name="Výpočet 2 6" xfId="231"/>
    <cellStyle name="Výpočet 3" xfId="106"/>
    <cellStyle name="Výpočet 3 2" xfId="135"/>
    <cellStyle name="Výpočet 3 2 2" xfId="200"/>
    <cellStyle name="Výpočet 3 2 2 2" xfId="287"/>
    <cellStyle name="Výpočet 3 2 2 3" xfId="343"/>
    <cellStyle name="Výpočet 3 2 2 4" xfId="399"/>
    <cellStyle name="Výpočet 3 2 2 5" xfId="459"/>
    <cellStyle name="Výpočet 3 2 3" xfId="213"/>
    <cellStyle name="Výpočet 3 2 3 2" xfId="299"/>
    <cellStyle name="Výpočet 3 2 3 3" xfId="355"/>
    <cellStyle name="Výpočet 3 2 3 4" xfId="411"/>
    <cellStyle name="Výpočet 3 2 3 5" xfId="471"/>
    <cellStyle name="Výpočet 3 2 4" xfId="186"/>
    <cellStyle name="Výpočet 3 2 4 2" xfId="273"/>
    <cellStyle name="Výpočet 3 2 4 3" xfId="329"/>
    <cellStyle name="Výpočet 3 2 4 4" xfId="385"/>
    <cellStyle name="Výpočet 3 2 4 5" xfId="445"/>
    <cellStyle name="Výpočet 3 2 5" xfId="236"/>
    <cellStyle name="Výpočet 3 3" xfId="190"/>
    <cellStyle name="Výpočet 3 3 2" xfId="277"/>
    <cellStyle name="Výpočet 3 3 3" xfId="333"/>
    <cellStyle name="Výpočet 3 3 4" xfId="389"/>
    <cellStyle name="Výpočet 3 3 5" xfId="449"/>
    <cellStyle name="Výpočet 3 4" xfId="164"/>
    <cellStyle name="Výpočet 3 4 2" xfId="253"/>
    <cellStyle name="Výpočet 3 4 3" xfId="309"/>
    <cellStyle name="Výpočet 3 4 4" xfId="365"/>
    <cellStyle name="Výpočet 3 4 5" xfId="425"/>
    <cellStyle name="Výpočet 3 5" xfId="159"/>
    <cellStyle name="Výpočet 3 5 2" xfId="248"/>
    <cellStyle name="Výpočet 3 5 3" xfId="225"/>
    <cellStyle name="Výpočet 3 5 4" xfId="243"/>
    <cellStyle name="Výpočet 3 5 5" xfId="420"/>
    <cellStyle name="Výpočet 3 6" xfId="232"/>
    <cellStyle name="Výstup 2" xfId="107"/>
    <cellStyle name="Výstup 2 2" xfId="147"/>
    <cellStyle name="Výstup 2 2 2" xfId="201"/>
    <cellStyle name="Výstup 2 2 2 2" xfId="288"/>
    <cellStyle name="Výstup 2 2 2 3" xfId="344"/>
    <cellStyle name="Výstup 2 2 2 4" xfId="400"/>
    <cellStyle name="Výstup 2 2 2 5" xfId="460"/>
    <cellStyle name="Výstup 2 2 3" xfId="214"/>
    <cellStyle name="Výstup 2 2 3 2" xfId="300"/>
    <cellStyle name="Výstup 2 2 3 3" xfId="356"/>
    <cellStyle name="Výstup 2 2 3 4" xfId="412"/>
    <cellStyle name="Výstup 2 2 3 5" xfId="472"/>
    <cellStyle name="Výstup 2 2 4" xfId="219"/>
    <cellStyle name="Výstup 2 2 4 2" xfId="305"/>
    <cellStyle name="Výstup 2 2 4 3" xfId="361"/>
    <cellStyle name="Výstup 2 2 4 4" xfId="417"/>
    <cellStyle name="Výstup 2 2 4 5" xfId="477"/>
    <cellStyle name="Výstup 2 2 5" xfId="242"/>
    <cellStyle name="Výstup 2 3" xfId="191"/>
    <cellStyle name="Výstup 2 3 2" xfId="278"/>
    <cellStyle name="Výstup 2 3 3" xfId="334"/>
    <cellStyle name="Výstup 2 3 4" xfId="390"/>
    <cellStyle name="Výstup 2 3 5" xfId="450"/>
    <cellStyle name="Výstup 2 4" xfId="163"/>
    <cellStyle name="Výstup 2 4 2" xfId="252"/>
    <cellStyle name="Výstup 2 4 3" xfId="308"/>
    <cellStyle name="Výstup 2 4 4" xfId="364"/>
    <cellStyle name="Výstup 2 4 5" xfId="424"/>
    <cellStyle name="Výstup 2 5" xfId="177"/>
    <cellStyle name="Výstup 2 5 2" xfId="264"/>
    <cellStyle name="Výstup 2 5 3" xfId="320"/>
    <cellStyle name="Výstup 2 5 4" xfId="376"/>
    <cellStyle name="Výstup 2 5 5" xfId="436"/>
    <cellStyle name="Výstup 2 6" xfId="233"/>
    <cellStyle name="Výstup 3" xfId="108"/>
    <cellStyle name="Výstup 3 2" xfId="148"/>
    <cellStyle name="Výstup 3 2 2" xfId="202"/>
    <cellStyle name="Výstup 3 2 2 2" xfId="289"/>
    <cellStyle name="Výstup 3 2 2 3" xfId="345"/>
    <cellStyle name="Výstup 3 2 2 4" xfId="401"/>
    <cellStyle name="Výstup 3 2 2 5" xfId="461"/>
    <cellStyle name="Výstup 3 2 3" xfId="215"/>
    <cellStyle name="Výstup 3 2 3 2" xfId="301"/>
    <cellStyle name="Výstup 3 2 3 3" xfId="357"/>
    <cellStyle name="Výstup 3 2 3 4" xfId="413"/>
    <cellStyle name="Výstup 3 2 3 5" xfId="473"/>
    <cellStyle name="Výstup 3 2 4" xfId="220"/>
    <cellStyle name="Výstup 3 2 4 2" xfId="306"/>
    <cellStyle name="Výstup 3 2 4 3" xfId="362"/>
    <cellStyle name="Výstup 3 2 4 4" xfId="418"/>
    <cellStyle name="Výstup 3 2 4 5" xfId="478"/>
    <cellStyle name="Výstup 3 2 5" xfId="237"/>
    <cellStyle name="Výstup 3 3" xfId="192"/>
    <cellStyle name="Výstup 3 3 2" xfId="279"/>
    <cellStyle name="Výstup 3 3 3" xfId="335"/>
    <cellStyle name="Výstup 3 3 4" xfId="391"/>
    <cellStyle name="Výstup 3 3 5" xfId="451"/>
    <cellStyle name="Výstup 3 4" xfId="162"/>
    <cellStyle name="Výstup 3 4 2" xfId="251"/>
    <cellStyle name="Výstup 3 4 3" xfId="307"/>
    <cellStyle name="Výstup 3 4 4" xfId="363"/>
    <cellStyle name="Výstup 3 4 5" xfId="423"/>
    <cellStyle name="Výstup 3 5" xfId="178"/>
    <cellStyle name="Výstup 3 5 2" xfId="265"/>
    <cellStyle name="Výstup 3 5 3" xfId="321"/>
    <cellStyle name="Výstup 3 5 4" xfId="377"/>
    <cellStyle name="Výstup 3 5 5" xfId="437"/>
    <cellStyle name="Výstup 3 6" xfId="234"/>
    <cellStyle name="Vysvětlující text 2" xfId="109"/>
    <cellStyle name="Vysvětlující text 3" xfId="110"/>
    <cellStyle name="Zvýraznění 1 2" xfId="111"/>
    <cellStyle name="Zvýraznění 1 3" xfId="112"/>
    <cellStyle name="Zvýraznění 2 2" xfId="113"/>
    <cellStyle name="Zvýraznění 2 3" xfId="114"/>
    <cellStyle name="Zvýraznění 3 2" xfId="115"/>
    <cellStyle name="Zvýraznění 3 3" xfId="116"/>
    <cellStyle name="Zvýraznění 4 2" xfId="117"/>
    <cellStyle name="Zvýraznění 4 3" xfId="118"/>
    <cellStyle name="Zvýraznění 5 2" xfId="119"/>
    <cellStyle name="Zvýraznění 5 3" xfId="120"/>
    <cellStyle name="Zvýraznění 6 2" xfId="121"/>
    <cellStyle name="Zvýraznění 6 3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20/04_Schv&#225;leno%20AS/Ke%20zve&#345;ejn&#283;n&#237;/Rozpo&#269;et%202020/1_rozpocet_MU_2020_N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"/>
      <sheetName val="Celkem"/>
      <sheetName val="fakulty"/>
      <sheetName val="ostatní"/>
      <sheetName val="LF"/>
      <sheetName val="FF"/>
      <sheetName val="PrF"/>
      <sheetName val="FSS"/>
      <sheetName val="PřF"/>
      <sheetName val="FI"/>
      <sheetName val="PdF"/>
      <sheetName val="FSpS"/>
      <sheetName val="ESF"/>
      <sheetName val="fak"/>
      <sheetName val="CEITEC"/>
      <sheetName val="CŘS"/>
      <sheetName val="SKM"/>
      <sheetName val="SUKB"/>
      <sheetName val="UCT"/>
      <sheetName val="SPSSN"/>
      <sheetName val="CTT"/>
      <sheetName val="ÚVT"/>
      <sheetName val="CJV"/>
      <sheetName val="CZS"/>
      <sheetName val="RMU A"/>
      <sheetName val="RMU B"/>
      <sheetName val="RMU"/>
      <sheetName val="ostatni"/>
      <sheetName val="příl. č. 1-osnova NEI rozpo"/>
      <sheetName val="MU_skut"/>
      <sheetName val="fak-skut."/>
      <sheetName val="ostatni_skut"/>
      <sheetName val="MU_odhad"/>
      <sheetName val="fak-odhad"/>
      <sheetName val="ostatni_odhad"/>
      <sheetName val="osnova14"/>
    </sheetNames>
    <sheetDataSet>
      <sheetData sheetId="0"/>
      <sheetData sheetId="1"/>
      <sheetData sheetId="2">
        <row r="7">
          <cell r="O7">
            <v>1606857</v>
          </cell>
          <cell r="W7">
            <v>0</v>
          </cell>
        </row>
        <row r="8">
          <cell r="W8">
            <v>0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0</v>
          </cell>
        </row>
        <row r="12">
          <cell r="W12">
            <v>0</v>
          </cell>
        </row>
        <row r="13">
          <cell r="W13">
            <v>0</v>
          </cell>
        </row>
        <row r="14">
          <cell r="W14">
            <v>0</v>
          </cell>
        </row>
        <row r="15">
          <cell r="W15">
            <v>0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0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</sheetData>
      <sheetData sheetId="3">
        <row r="7">
          <cell r="Q7">
            <v>432956.49201483675</v>
          </cell>
          <cell r="Y7">
            <v>0</v>
          </cell>
        </row>
        <row r="8">
          <cell r="Y8">
            <v>0</v>
          </cell>
        </row>
        <row r="9">
          <cell r="Y9">
            <v>0</v>
          </cell>
        </row>
        <row r="10">
          <cell r="Y10">
            <v>0</v>
          </cell>
        </row>
        <row r="11">
          <cell r="Y11">
            <v>0</v>
          </cell>
        </row>
        <row r="12">
          <cell r="Y12">
            <v>0</v>
          </cell>
        </row>
        <row r="13">
          <cell r="Y13">
            <v>0</v>
          </cell>
        </row>
        <row r="14">
          <cell r="Y14">
            <v>0</v>
          </cell>
        </row>
        <row r="15">
          <cell r="Y15">
            <v>0</v>
          </cell>
        </row>
        <row r="16">
          <cell r="Y16">
            <v>0</v>
          </cell>
        </row>
        <row r="17">
          <cell r="Y17">
            <v>0</v>
          </cell>
        </row>
        <row r="18">
          <cell r="Y18">
            <v>0</v>
          </cell>
        </row>
        <row r="19">
          <cell r="Y19">
            <v>0</v>
          </cell>
        </row>
        <row r="20">
          <cell r="Y20">
            <v>0</v>
          </cell>
        </row>
        <row r="21">
          <cell r="Y21">
            <v>0</v>
          </cell>
        </row>
        <row r="22">
          <cell r="Y22">
            <v>0</v>
          </cell>
        </row>
        <row r="23">
          <cell r="Y23">
            <v>0</v>
          </cell>
        </row>
        <row r="24">
          <cell r="Y24">
            <v>0</v>
          </cell>
        </row>
        <row r="25">
          <cell r="Y25">
            <v>0</v>
          </cell>
        </row>
        <row r="26">
          <cell r="Y26">
            <v>0</v>
          </cell>
        </row>
        <row r="27">
          <cell r="Y27">
            <v>0</v>
          </cell>
        </row>
        <row r="29">
          <cell r="Y29">
            <v>0</v>
          </cell>
        </row>
        <row r="30">
          <cell r="Y30">
            <v>0</v>
          </cell>
        </row>
        <row r="31">
          <cell r="Y31">
            <v>0</v>
          </cell>
        </row>
        <row r="32">
          <cell r="Y32">
            <v>0</v>
          </cell>
        </row>
        <row r="33">
          <cell r="Y33">
            <v>0</v>
          </cell>
        </row>
        <row r="34">
          <cell r="Y34">
            <v>0</v>
          </cell>
        </row>
        <row r="35">
          <cell r="Y35">
            <v>0</v>
          </cell>
        </row>
        <row r="36">
          <cell r="Y36">
            <v>0</v>
          </cell>
        </row>
        <row r="37">
          <cell r="Y37">
            <v>0</v>
          </cell>
        </row>
        <row r="38">
          <cell r="Y38">
            <v>0</v>
          </cell>
        </row>
        <row r="39">
          <cell r="Y39">
            <v>0</v>
          </cell>
        </row>
        <row r="40">
          <cell r="Y40">
            <v>0</v>
          </cell>
        </row>
        <row r="41">
          <cell r="Y41">
            <v>0</v>
          </cell>
        </row>
        <row r="42">
          <cell r="Y42">
            <v>0</v>
          </cell>
        </row>
        <row r="43">
          <cell r="Y4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T45"/>
  <sheetViews>
    <sheetView showGridLines="0" tabSelected="1" workbookViewId="0">
      <selection activeCell="A2" sqref="A2:D2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7.28515625" customWidth="1"/>
    <col min="5" max="5" width="3.7109375" style="7" bestFit="1" customWidth="1"/>
    <col min="6" max="6" width="11.42578125" style="2" customWidth="1"/>
    <col min="7" max="7" width="11.140625" style="2" customWidth="1"/>
    <col min="8" max="8" width="11.5703125" style="6" customWidth="1"/>
    <col min="9" max="9" width="10.5703125" style="4" customWidth="1"/>
    <col min="10" max="16" width="6.5703125" style="4" customWidth="1"/>
    <col min="17" max="17" width="10.5703125" style="4" customWidth="1"/>
    <col min="18" max="18" width="8.7109375" customWidth="1"/>
  </cols>
  <sheetData>
    <row r="1" spans="1:18" ht="9.6" customHeight="1" thickBot="1" x14ac:dyDescent="0.25"/>
    <row r="2" spans="1:18" ht="15.75" customHeight="1" x14ac:dyDescent="0.25">
      <c r="A2" s="122" t="s">
        <v>52</v>
      </c>
      <c r="B2" s="123"/>
      <c r="C2" s="123"/>
      <c r="D2" s="124"/>
      <c r="E2" s="43"/>
      <c r="F2" s="103"/>
      <c r="G2" s="104"/>
      <c r="H2" s="8" t="s">
        <v>0</v>
      </c>
      <c r="I2" s="105" t="s">
        <v>1</v>
      </c>
      <c r="J2" s="125" t="s">
        <v>2</v>
      </c>
      <c r="K2" s="125"/>
      <c r="L2" s="125"/>
      <c r="M2" s="125"/>
      <c r="N2" s="125"/>
      <c r="O2" s="125"/>
      <c r="P2" s="125"/>
      <c r="Q2" s="8" t="s">
        <v>3</v>
      </c>
      <c r="R2" s="128" t="s">
        <v>51</v>
      </c>
    </row>
    <row r="3" spans="1:18" s="1" customFormat="1" ht="22.9" customHeight="1" thickBot="1" x14ac:dyDescent="0.25">
      <c r="A3" s="106" t="s">
        <v>4</v>
      </c>
      <c r="B3" s="93"/>
      <c r="C3" s="126" t="s">
        <v>50</v>
      </c>
      <c r="D3" s="127"/>
      <c r="E3" s="94" t="s">
        <v>5</v>
      </c>
      <c r="F3" s="95" t="s">
        <v>6</v>
      </c>
      <c r="G3" s="96" t="s">
        <v>7</v>
      </c>
      <c r="H3" s="17">
        <v>2021</v>
      </c>
      <c r="I3" s="97" t="s">
        <v>8</v>
      </c>
      <c r="J3" s="98" t="s">
        <v>9</v>
      </c>
      <c r="K3" s="99" t="s">
        <v>10</v>
      </c>
      <c r="L3" s="99" t="s">
        <v>11</v>
      </c>
      <c r="M3" s="99" t="s">
        <v>12</v>
      </c>
      <c r="N3" s="99" t="s">
        <v>13</v>
      </c>
      <c r="O3" s="99" t="s">
        <v>14</v>
      </c>
      <c r="P3" s="100" t="s">
        <v>15</v>
      </c>
      <c r="Q3" s="17">
        <v>2021</v>
      </c>
      <c r="R3" s="129"/>
    </row>
    <row r="4" spans="1:18" ht="13.5" thickBot="1" x14ac:dyDescent="0.25">
      <c r="A4" s="35" t="s">
        <v>16</v>
      </c>
      <c r="B4" s="36"/>
      <c r="C4" s="36"/>
      <c r="D4" s="36"/>
      <c r="E4" s="42">
        <v>1</v>
      </c>
      <c r="F4" s="18">
        <f t="shared" ref="F4:O4" si="0">SUM(F6:F26)</f>
        <v>5332199.7994817989</v>
      </c>
      <c r="G4" s="19">
        <f t="shared" si="0"/>
        <v>2194973.1140569998</v>
      </c>
      <c r="H4" s="9">
        <f t="shared" si="0"/>
        <v>7527172.9135388006</v>
      </c>
      <c r="I4" s="19">
        <f t="shared" si="0"/>
        <v>6755622.4941087998</v>
      </c>
      <c r="J4" s="20">
        <f t="shared" si="0"/>
        <v>332566.84100000001</v>
      </c>
      <c r="K4" s="21">
        <f t="shared" si="0"/>
        <v>342529.57842999999</v>
      </c>
      <c r="L4" s="21">
        <f t="shared" si="0"/>
        <v>14395</v>
      </c>
      <c r="M4" s="21">
        <f t="shared" si="0"/>
        <v>0</v>
      </c>
      <c r="N4" s="21">
        <f t="shared" si="0"/>
        <v>23703</v>
      </c>
      <c r="O4" s="21">
        <f t="shared" si="0"/>
        <v>58356</v>
      </c>
      <c r="P4" s="22">
        <f>SUM(P6:P26)</f>
        <v>0</v>
      </c>
      <c r="Q4" s="15">
        <v>7502814.8009900004</v>
      </c>
      <c r="R4" s="27">
        <f>Q4/H4</f>
        <v>0.99676397595370925</v>
      </c>
    </row>
    <row r="5" spans="1:18" s="2" customFormat="1" ht="12" x14ac:dyDescent="0.2">
      <c r="A5" s="29" t="s">
        <v>17</v>
      </c>
      <c r="B5" s="31" t="s">
        <v>18</v>
      </c>
      <c r="C5" s="31"/>
      <c r="D5" s="31"/>
      <c r="E5" s="39">
        <v>2</v>
      </c>
      <c r="F5" s="87">
        <f>SUM(F6:F16)</f>
        <v>3343926.3465017998</v>
      </c>
      <c r="G5" s="48">
        <f>SUM(G6:G16)</f>
        <v>1396181.7140570001</v>
      </c>
      <c r="H5" s="13">
        <f>SUM(H6:H16)</f>
        <v>4740108.0605587997</v>
      </c>
      <c r="I5" s="48">
        <f t="shared" ref="I5:O5" si="1">SUM(I6:I16)</f>
        <v>4260635.7155088</v>
      </c>
      <c r="J5" s="49">
        <f t="shared" si="1"/>
        <v>332566.84100000001</v>
      </c>
      <c r="K5" s="50">
        <f t="shared" si="1"/>
        <v>50451.504049999996</v>
      </c>
      <c r="L5" s="50">
        <f t="shared" si="1"/>
        <v>14395</v>
      </c>
      <c r="M5" s="50">
        <f>SUM(M6:M16)</f>
        <v>0</v>
      </c>
      <c r="N5" s="50">
        <f>SUM(N6:N16)</f>
        <v>23703</v>
      </c>
      <c r="O5" s="50">
        <f t="shared" si="1"/>
        <v>58356</v>
      </c>
      <c r="P5" s="51">
        <f>SUM(P6:P16)</f>
        <v>0</v>
      </c>
      <c r="Q5" s="23">
        <v>4732574.0258900002</v>
      </c>
      <c r="R5" s="28">
        <f>Q5/H5</f>
        <v>0.99841057744411188</v>
      </c>
    </row>
    <row r="6" spans="1:18" s="2" customFormat="1" ht="12" x14ac:dyDescent="0.2">
      <c r="A6" s="29"/>
      <c r="B6" s="30"/>
      <c r="C6" s="30" t="s">
        <v>19</v>
      </c>
      <c r="D6" s="31" t="s">
        <v>20</v>
      </c>
      <c r="E6" s="39">
        <v>3</v>
      </c>
      <c r="F6" s="85">
        <v>1699015.9920427005</v>
      </c>
      <c r="G6" s="53">
        <v>413945.89352522255</v>
      </c>
      <c r="H6" s="10">
        <f>SUM(F6:G6)</f>
        <v>2112961.8855679231</v>
      </c>
      <c r="I6" s="53">
        <v>1906885.8855679231</v>
      </c>
      <c r="J6" s="54">
        <v>173947</v>
      </c>
      <c r="K6" s="55">
        <v>21916</v>
      </c>
      <c r="L6" s="55">
        <v>10213</v>
      </c>
      <c r="M6" s="55">
        <v>0</v>
      </c>
      <c r="N6" s="55">
        <v>0</v>
      </c>
      <c r="O6" s="55">
        <v>0</v>
      </c>
      <c r="P6" s="56">
        <f>[1]fakulty!W7+[1]ostatní!Y7</f>
        <v>0</v>
      </c>
      <c r="Q6" s="10">
        <v>2170219.4469499998</v>
      </c>
      <c r="R6" s="28">
        <f t="shared" ref="R6:R26" si="2">Q6/H6</f>
        <v>1.0270982461979843</v>
      </c>
    </row>
    <row r="7" spans="1:18" s="2" customFormat="1" ht="12" x14ac:dyDescent="0.2">
      <c r="A7" s="29"/>
      <c r="B7" s="30"/>
      <c r="C7" s="30"/>
      <c r="D7" s="31" t="s">
        <v>21</v>
      </c>
      <c r="E7" s="39">
        <v>4</v>
      </c>
      <c r="F7" s="85">
        <v>66244.672640000004</v>
      </c>
      <c r="G7" s="57">
        <v>12837</v>
      </c>
      <c r="H7" s="11">
        <f t="shared" ref="H7:H42" si="3">SUM(F7:G7)</f>
        <v>79081.672640000004</v>
      </c>
      <c r="I7" s="57">
        <v>75387.672640000004</v>
      </c>
      <c r="J7" s="58">
        <v>2967</v>
      </c>
      <c r="K7" s="59">
        <v>259</v>
      </c>
      <c r="L7" s="59">
        <v>468</v>
      </c>
      <c r="M7" s="55">
        <v>0</v>
      </c>
      <c r="N7" s="59">
        <v>0</v>
      </c>
      <c r="O7" s="59">
        <v>0</v>
      </c>
      <c r="P7" s="60">
        <f>[1]fakulty!W8+[1]ostatní!Y8</f>
        <v>0</v>
      </c>
      <c r="Q7" s="10">
        <v>93612.690390000003</v>
      </c>
      <c r="R7" s="28">
        <f t="shared" si="2"/>
        <v>1.1837469702512351</v>
      </c>
    </row>
    <row r="8" spans="1:18" s="2" customFormat="1" ht="12" x14ac:dyDescent="0.2">
      <c r="A8" s="29"/>
      <c r="B8" s="30"/>
      <c r="C8" s="30"/>
      <c r="D8" s="31" t="s">
        <v>22</v>
      </c>
      <c r="E8" s="39">
        <v>5</v>
      </c>
      <c r="F8" s="85">
        <v>588604.42917517037</v>
      </c>
      <c r="G8" s="57">
        <v>143865.72432177744</v>
      </c>
      <c r="H8" s="11">
        <f t="shared" si="3"/>
        <v>732470.15349694784</v>
      </c>
      <c r="I8" s="57">
        <v>679602.65349694784</v>
      </c>
      <c r="J8" s="58">
        <v>47072</v>
      </c>
      <c r="K8" s="59">
        <v>2081.5</v>
      </c>
      <c r="L8" s="59">
        <v>3714</v>
      </c>
      <c r="M8" s="55">
        <v>0</v>
      </c>
      <c r="N8" s="59">
        <v>0</v>
      </c>
      <c r="O8" s="59">
        <v>0</v>
      </c>
      <c r="P8" s="60">
        <f>[1]fakulty!W9+[1]ostatní!Y9</f>
        <v>0</v>
      </c>
      <c r="Q8" s="10">
        <v>749699.21368999989</v>
      </c>
      <c r="R8" s="28">
        <f t="shared" si="2"/>
        <v>1.023521859711003</v>
      </c>
    </row>
    <row r="9" spans="1:18" s="2" customFormat="1" ht="12" x14ac:dyDescent="0.2">
      <c r="A9" s="29"/>
      <c r="B9" s="30"/>
      <c r="C9" s="30"/>
      <c r="D9" s="31" t="s">
        <v>23</v>
      </c>
      <c r="E9" s="39">
        <v>6</v>
      </c>
      <c r="F9" s="85">
        <v>112417.257</v>
      </c>
      <c r="G9" s="57">
        <v>63201</v>
      </c>
      <c r="H9" s="11">
        <f t="shared" si="3"/>
        <v>175618.25699999998</v>
      </c>
      <c r="I9" s="57">
        <v>165228.25699999998</v>
      </c>
      <c r="J9" s="58">
        <v>10390</v>
      </c>
      <c r="K9" s="59">
        <v>0</v>
      </c>
      <c r="L9" s="59">
        <v>0</v>
      </c>
      <c r="M9" s="55">
        <v>0</v>
      </c>
      <c r="N9" s="59">
        <v>0</v>
      </c>
      <c r="O9" s="59">
        <v>0</v>
      </c>
      <c r="P9" s="60">
        <f>[1]fakulty!W10+[1]ostatní!Y10</f>
        <v>0</v>
      </c>
      <c r="Q9" s="10">
        <v>154391.5295</v>
      </c>
      <c r="R9" s="28">
        <f t="shared" si="2"/>
        <v>0.87913143050952847</v>
      </c>
    </row>
    <row r="10" spans="1:18" s="2" customFormat="1" ht="12" x14ac:dyDescent="0.2">
      <c r="A10" s="29"/>
      <c r="B10" s="30"/>
      <c r="C10" s="30"/>
      <c r="D10" s="31" t="s">
        <v>24</v>
      </c>
      <c r="E10" s="39">
        <v>7</v>
      </c>
      <c r="F10" s="85">
        <v>39141.942999999999</v>
      </c>
      <c r="G10" s="57">
        <v>33642</v>
      </c>
      <c r="H10" s="11">
        <f t="shared" si="3"/>
        <v>72783.942999999999</v>
      </c>
      <c r="I10" s="57">
        <v>60626.942999999999</v>
      </c>
      <c r="J10" s="58">
        <v>12157</v>
      </c>
      <c r="K10" s="59">
        <v>0</v>
      </c>
      <c r="L10" s="59">
        <v>0</v>
      </c>
      <c r="M10" s="55">
        <v>0</v>
      </c>
      <c r="N10" s="59">
        <v>0</v>
      </c>
      <c r="O10" s="59">
        <v>0</v>
      </c>
      <c r="P10" s="60">
        <f>[1]fakulty!W11+[1]ostatní!Y11</f>
        <v>0</v>
      </c>
      <c r="Q10" s="10">
        <v>60492.738969999999</v>
      </c>
      <c r="R10" s="28">
        <f t="shared" si="2"/>
        <v>0.83112753275815243</v>
      </c>
    </row>
    <row r="11" spans="1:18" s="2" customFormat="1" ht="12" x14ac:dyDescent="0.2">
      <c r="A11" s="29"/>
      <c r="B11" s="30"/>
      <c r="C11" s="30"/>
      <c r="D11" s="31" t="s">
        <v>25</v>
      </c>
      <c r="E11" s="39">
        <v>8</v>
      </c>
      <c r="F11" s="85">
        <v>97080.71183</v>
      </c>
      <c r="G11" s="57">
        <v>43749.370999999999</v>
      </c>
      <c r="H11" s="11">
        <f t="shared" si="3"/>
        <v>140830.08283</v>
      </c>
      <c r="I11" s="57">
        <v>133316.37099999998</v>
      </c>
      <c r="J11" s="58">
        <v>5537</v>
      </c>
      <c r="K11" s="59">
        <v>1976.71183</v>
      </c>
      <c r="L11" s="59">
        <v>0</v>
      </c>
      <c r="M11" s="55">
        <v>0</v>
      </c>
      <c r="N11" s="59">
        <v>0</v>
      </c>
      <c r="O11" s="59">
        <v>0</v>
      </c>
      <c r="P11" s="60">
        <f>[1]fakulty!W12+[1]ostatní!Y12</f>
        <v>0</v>
      </c>
      <c r="Q11" s="10">
        <v>139044.13547000001</v>
      </c>
      <c r="R11" s="28">
        <f t="shared" si="2"/>
        <v>0.98731842427334326</v>
      </c>
    </row>
    <row r="12" spans="1:18" s="2" customFormat="1" ht="12" x14ac:dyDescent="0.2">
      <c r="A12" s="29"/>
      <c r="B12" s="30"/>
      <c r="C12" s="30"/>
      <c r="D12" s="31" t="s">
        <v>26</v>
      </c>
      <c r="E12" s="39">
        <v>9</v>
      </c>
      <c r="F12" s="85">
        <v>150736.80006000001</v>
      </c>
      <c r="G12" s="57">
        <v>129603.73420000001</v>
      </c>
      <c r="H12" s="11">
        <f t="shared" si="3"/>
        <v>280340.53425999999</v>
      </c>
      <c r="I12" s="57">
        <v>243485.53426000001</v>
      </c>
      <c r="J12" s="58">
        <v>18939</v>
      </c>
      <c r="K12" s="59">
        <v>17916</v>
      </c>
      <c r="L12" s="59">
        <v>0</v>
      </c>
      <c r="M12" s="55">
        <v>0</v>
      </c>
      <c r="N12" s="59">
        <v>0</v>
      </c>
      <c r="O12" s="59">
        <v>0</v>
      </c>
      <c r="P12" s="60">
        <f>[1]fakulty!W13+[1]ostatní!Y13</f>
        <v>0</v>
      </c>
      <c r="Q12" s="10">
        <v>263953.12601999997</v>
      </c>
      <c r="R12" s="28">
        <f t="shared" si="2"/>
        <v>0.94154463505159181</v>
      </c>
    </row>
    <row r="13" spans="1:18" s="2" customFormat="1" ht="12" x14ac:dyDescent="0.2">
      <c r="A13" s="29"/>
      <c r="B13" s="30"/>
      <c r="C13" s="30"/>
      <c r="D13" s="31" t="s">
        <v>27</v>
      </c>
      <c r="E13" s="39">
        <v>10</v>
      </c>
      <c r="F13" s="85">
        <v>10362.5</v>
      </c>
      <c r="G13" s="57">
        <v>5080.9910099999997</v>
      </c>
      <c r="H13" s="11">
        <f t="shared" si="3"/>
        <v>15443.49101</v>
      </c>
      <c r="I13" s="57">
        <v>14125.5</v>
      </c>
      <c r="J13" s="58">
        <v>432</v>
      </c>
      <c r="K13" s="59">
        <v>885.99100999999996</v>
      </c>
      <c r="L13" s="59">
        <v>0</v>
      </c>
      <c r="M13" s="55">
        <v>0</v>
      </c>
      <c r="N13" s="59">
        <v>0</v>
      </c>
      <c r="O13" s="59">
        <v>0</v>
      </c>
      <c r="P13" s="60">
        <f>[1]fakulty!W14+[1]ostatní!Y14</f>
        <v>0</v>
      </c>
      <c r="Q13" s="10">
        <v>7506.4819100000004</v>
      </c>
      <c r="R13" s="28">
        <f t="shared" si="2"/>
        <v>0.48606120890279203</v>
      </c>
    </row>
    <row r="14" spans="1:18" s="2" customFormat="1" ht="12" x14ac:dyDescent="0.2">
      <c r="A14" s="29"/>
      <c r="B14" s="30"/>
      <c r="C14" s="30"/>
      <c r="D14" s="31" t="s">
        <v>28</v>
      </c>
      <c r="E14" s="39">
        <v>11</v>
      </c>
      <c r="F14" s="85">
        <v>273910.34711999999</v>
      </c>
      <c r="G14" s="57">
        <v>367834</v>
      </c>
      <c r="H14" s="11">
        <f t="shared" si="3"/>
        <v>641744.34712000005</v>
      </c>
      <c r="I14" s="57">
        <v>641744.34712000005</v>
      </c>
      <c r="J14" s="58">
        <v>0</v>
      </c>
      <c r="K14" s="59">
        <v>0</v>
      </c>
      <c r="L14" s="59">
        <v>0</v>
      </c>
      <c r="M14" s="55">
        <v>0</v>
      </c>
      <c r="N14" s="59">
        <v>0</v>
      </c>
      <c r="O14" s="59">
        <v>0</v>
      </c>
      <c r="P14" s="60">
        <f>[1]fakulty!W15+[1]ostatní!Y15</f>
        <v>0</v>
      </c>
      <c r="Q14" s="10">
        <v>667833.67313000001</v>
      </c>
      <c r="R14" s="28">
        <f t="shared" si="2"/>
        <v>1.0406537683223589</v>
      </c>
    </row>
    <row r="15" spans="1:18" s="2" customFormat="1" ht="12" x14ac:dyDescent="0.2">
      <c r="A15" s="29"/>
      <c r="B15" s="30"/>
      <c r="C15" s="30"/>
      <c r="D15" s="31" t="s">
        <v>29</v>
      </c>
      <c r="E15" s="39">
        <v>12</v>
      </c>
      <c r="F15" s="85">
        <v>96829.771999999997</v>
      </c>
      <c r="G15" s="57">
        <v>95730</v>
      </c>
      <c r="H15" s="11">
        <f t="shared" si="3"/>
        <v>192559.772</v>
      </c>
      <c r="I15" s="57">
        <v>128983.772</v>
      </c>
      <c r="J15" s="58">
        <v>5140</v>
      </c>
      <c r="K15" s="59">
        <v>80</v>
      </c>
      <c r="L15" s="59">
        <v>0</v>
      </c>
      <c r="M15" s="55">
        <v>0</v>
      </c>
      <c r="N15" s="59">
        <v>0</v>
      </c>
      <c r="O15" s="59">
        <v>58356</v>
      </c>
      <c r="P15" s="60">
        <f>[1]fakulty!W16+[1]ostatní!Y16</f>
        <v>0</v>
      </c>
      <c r="Q15" s="10">
        <v>195823.35184000002</v>
      </c>
      <c r="R15" s="28">
        <f t="shared" si="2"/>
        <v>1.0169483989625829</v>
      </c>
    </row>
    <row r="16" spans="1:18" s="2" customFormat="1" ht="12" x14ac:dyDescent="0.2">
      <c r="A16" s="29"/>
      <c r="B16" s="30"/>
      <c r="C16" s="30"/>
      <c r="D16" s="30" t="s">
        <v>7</v>
      </c>
      <c r="E16" s="82">
        <v>13</v>
      </c>
      <c r="F16" s="86">
        <v>209581.9216339291</v>
      </c>
      <c r="G16" s="61">
        <v>86692</v>
      </c>
      <c r="H16" s="12">
        <f t="shared" si="3"/>
        <v>296273.92163392913</v>
      </c>
      <c r="I16" s="61">
        <v>211248.77942392911</v>
      </c>
      <c r="J16" s="62">
        <v>55985.841</v>
      </c>
      <c r="K16" s="63">
        <v>5336.3012099999996</v>
      </c>
      <c r="L16" s="63">
        <v>0</v>
      </c>
      <c r="M16" s="64">
        <v>0</v>
      </c>
      <c r="N16" s="63">
        <v>23703</v>
      </c>
      <c r="O16" s="63">
        <v>0</v>
      </c>
      <c r="P16" s="65">
        <f>[1]fakulty!W17+[1]ostatní!Y17</f>
        <v>0</v>
      </c>
      <c r="Q16" s="24">
        <v>229997.63802000004</v>
      </c>
      <c r="R16" s="28">
        <f t="shared" si="2"/>
        <v>0.7763006502616896</v>
      </c>
    </row>
    <row r="17" spans="1:19" s="2" customFormat="1" ht="12" x14ac:dyDescent="0.2">
      <c r="A17" s="29"/>
      <c r="B17" s="107" t="s">
        <v>30</v>
      </c>
      <c r="C17" s="107"/>
      <c r="D17" s="107"/>
      <c r="E17" s="108">
        <v>14</v>
      </c>
      <c r="F17" s="109">
        <v>225147</v>
      </c>
      <c r="G17" s="110">
        <v>0</v>
      </c>
      <c r="H17" s="111">
        <f t="shared" si="3"/>
        <v>225147</v>
      </c>
      <c r="I17" s="110">
        <v>225147</v>
      </c>
      <c r="J17" s="112">
        <v>0</v>
      </c>
      <c r="K17" s="113">
        <v>0</v>
      </c>
      <c r="L17" s="113">
        <v>0</v>
      </c>
      <c r="M17" s="59">
        <v>0</v>
      </c>
      <c r="N17" s="113">
        <v>0</v>
      </c>
      <c r="O17" s="113">
        <v>0</v>
      </c>
      <c r="P17" s="114">
        <f>[1]fakulty!W18+[1]ostatní!Y18</f>
        <v>0</v>
      </c>
      <c r="Q17" s="111">
        <v>230175.75</v>
      </c>
      <c r="R17" s="28">
        <f t="shared" si="2"/>
        <v>1.0223354075337445</v>
      </c>
    </row>
    <row r="18" spans="1:19" s="2" customFormat="1" ht="12" x14ac:dyDescent="0.2">
      <c r="A18" s="29"/>
      <c r="B18" s="32" t="s">
        <v>31</v>
      </c>
      <c r="C18" s="31"/>
      <c r="D18" s="31"/>
      <c r="E18" s="39">
        <v>15</v>
      </c>
      <c r="F18" s="87">
        <v>6799</v>
      </c>
      <c r="G18" s="48">
        <v>815</v>
      </c>
      <c r="H18" s="13">
        <f t="shared" si="3"/>
        <v>7614</v>
      </c>
      <c r="I18" s="48">
        <v>7614</v>
      </c>
      <c r="J18" s="49">
        <v>0</v>
      </c>
      <c r="K18" s="50">
        <v>0</v>
      </c>
      <c r="L18" s="50">
        <v>0</v>
      </c>
      <c r="M18" s="55">
        <v>0</v>
      </c>
      <c r="N18" s="50">
        <v>0</v>
      </c>
      <c r="O18" s="50">
        <v>0</v>
      </c>
      <c r="P18" s="51">
        <f>[1]fakulty!W19+[1]ostatní!Y19</f>
        <v>0</v>
      </c>
      <c r="Q18" s="23">
        <v>15704.894400000001</v>
      </c>
      <c r="R18" s="28">
        <f t="shared" si="2"/>
        <v>2.0626338849487786</v>
      </c>
    </row>
    <row r="19" spans="1:19" s="2" customFormat="1" ht="12" x14ac:dyDescent="0.2">
      <c r="A19" s="29"/>
      <c r="B19" s="33" t="s">
        <v>53</v>
      </c>
      <c r="C19" s="34"/>
      <c r="D19" s="34"/>
      <c r="E19" s="40">
        <v>16</v>
      </c>
      <c r="F19" s="87">
        <v>222328.87899999999</v>
      </c>
      <c r="G19" s="48">
        <v>121131</v>
      </c>
      <c r="H19" s="13">
        <f t="shared" si="3"/>
        <v>343459.87899999996</v>
      </c>
      <c r="I19" s="48">
        <v>343246.87899999996</v>
      </c>
      <c r="J19" s="49">
        <v>0</v>
      </c>
      <c r="K19" s="50">
        <v>213</v>
      </c>
      <c r="L19" s="50">
        <v>0</v>
      </c>
      <c r="M19" s="55">
        <v>0</v>
      </c>
      <c r="N19" s="50">
        <v>0</v>
      </c>
      <c r="O19" s="50">
        <v>0</v>
      </c>
      <c r="P19" s="51">
        <f>[1]fakulty!W20+[1]ostatní!Y20</f>
        <v>0</v>
      </c>
      <c r="Q19" s="23">
        <v>349336.712</v>
      </c>
      <c r="R19" s="28">
        <f t="shared" si="2"/>
        <v>1.0171106826716143</v>
      </c>
    </row>
    <row r="20" spans="1:19" s="2" customFormat="1" ht="12" x14ac:dyDescent="0.2">
      <c r="A20" s="29"/>
      <c r="B20" s="33" t="s">
        <v>32</v>
      </c>
      <c r="C20" s="33"/>
      <c r="D20" s="33"/>
      <c r="E20" s="40">
        <v>17</v>
      </c>
      <c r="F20" s="87">
        <v>20262</v>
      </c>
      <c r="G20" s="48">
        <v>425</v>
      </c>
      <c r="H20" s="13">
        <f t="shared" si="3"/>
        <v>20687</v>
      </c>
      <c r="I20" s="48">
        <v>18792</v>
      </c>
      <c r="J20" s="49">
        <v>0</v>
      </c>
      <c r="K20" s="50">
        <v>1895</v>
      </c>
      <c r="L20" s="50">
        <v>0</v>
      </c>
      <c r="M20" s="55">
        <v>0</v>
      </c>
      <c r="N20" s="50">
        <v>0</v>
      </c>
      <c r="O20" s="50">
        <v>0</v>
      </c>
      <c r="P20" s="51">
        <f>[1]fakulty!W21+[1]ostatní!Y21</f>
        <v>0</v>
      </c>
      <c r="Q20" s="23">
        <v>21056.31667</v>
      </c>
      <c r="R20" s="28">
        <f t="shared" si="2"/>
        <v>1.0178525967999226</v>
      </c>
    </row>
    <row r="21" spans="1:19" s="2" customFormat="1" ht="12" x14ac:dyDescent="0.2">
      <c r="A21" s="44"/>
      <c r="B21" s="45" t="s">
        <v>33</v>
      </c>
      <c r="C21" s="45"/>
      <c r="D21" s="45"/>
      <c r="E21" s="83">
        <v>18</v>
      </c>
      <c r="F21" s="88">
        <v>62307.553</v>
      </c>
      <c r="G21" s="78">
        <v>16739</v>
      </c>
      <c r="H21" s="14">
        <f t="shared" si="3"/>
        <v>79046.553</v>
      </c>
      <c r="I21" s="78">
        <v>79046.553</v>
      </c>
      <c r="J21" s="79">
        <v>0</v>
      </c>
      <c r="K21" s="80">
        <v>0</v>
      </c>
      <c r="L21" s="80">
        <v>0</v>
      </c>
      <c r="M21" s="81">
        <v>0</v>
      </c>
      <c r="N21" s="80">
        <v>0</v>
      </c>
      <c r="O21" s="80">
        <v>0</v>
      </c>
      <c r="P21" s="77">
        <f>[1]fakulty!W22+[1]ostatní!Y22</f>
        <v>0</v>
      </c>
      <c r="Q21" s="25">
        <v>74145.670389999999</v>
      </c>
      <c r="R21" s="28">
        <f t="shared" si="2"/>
        <v>0.93800004650424162</v>
      </c>
    </row>
    <row r="22" spans="1:19" s="2" customFormat="1" ht="12" x14ac:dyDescent="0.2">
      <c r="A22" s="29"/>
      <c r="B22" s="33" t="s">
        <v>34</v>
      </c>
      <c r="C22" s="33"/>
      <c r="D22" s="33"/>
      <c r="E22" s="40">
        <v>19</v>
      </c>
      <c r="F22" s="87">
        <v>28819.309840000002</v>
      </c>
      <c r="G22" s="48">
        <v>97157</v>
      </c>
      <c r="H22" s="13">
        <f>SUM(F22:G22)</f>
        <v>125976.30984</v>
      </c>
      <c r="I22" s="48">
        <v>53324</v>
      </c>
      <c r="J22" s="49">
        <v>0</v>
      </c>
      <c r="K22" s="50">
        <v>72652.309840000002</v>
      </c>
      <c r="L22" s="50">
        <v>0</v>
      </c>
      <c r="M22" s="55">
        <v>0</v>
      </c>
      <c r="N22" s="50">
        <v>0</v>
      </c>
      <c r="O22" s="50">
        <v>0</v>
      </c>
      <c r="P22" s="51">
        <f>[1]fakulty!W23+[1]ostatní!Y23</f>
        <v>0</v>
      </c>
      <c r="Q22" s="23">
        <v>177992.89310000002</v>
      </c>
      <c r="R22" s="28">
        <f t="shared" si="2"/>
        <v>1.4129076595914363</v>
      </c>
    </row>
    <row r="23" spans="1:19" s="2" customFormat="1" ht="12" x14ac:dyDescent="0.2">
      <c r="A23" s="29"/>
      <c r="B23" s="33" t="s">
        <v>35</v>
      </c>
      <c r="C23" s="33"/>
      <c r="D23" s="33"/>
      <c r="E23" s="40">
        <v>20</v>
      </c>
      <c r="F23" s="87">
        <v>698409.4500800001</v>
      </c>
      <c r="G23" s="48">
        <v>267918.09999999998</v>
      </c>
      <c r="H23" s="13">
        <f>SUM(F23:G23)</f>
        <v>966327.55008000007</v>
      </c>
      <c r="I23" s="48">
        <v>941139.20600000001</v>
      </c>
      <c r="J23" s="49">
        <v>0</v>
      </c>
      <c r="K23" s="50">
        <v>25188.344080000003</v>
      </c>
      <c r="L23" s="50">
        <v>0</v>
      </c>
      <c r="M23" s="55">
        <v>0</v>
      </c>
      <c r="N23" s="50">
        <v>0</v>
      </c>
      <c r="O23" s="50">
        <v>0</v>
      </c>
      <c r="P23" s="51">
        <f>[1]fakulty!W24+[1]ostatní!Y24</f>
        <v>0</v>
      </c>
      <c r="Q23" s="23">
        <v>970622.75389000005</v>
      </c>
      <c r="R23" s="28">
        <f t="shared" si="2"/>
        <v>1.004444873593477</v>
      </c>
    </row>
    <row r="24" spans="1:19" s="2" customFormat="1" ht="12" x14ac:dyDescent="0.2">
      <c r="A24" s="29"/>
      <c r="B24" s="76" t="s">
        <v>54</v>
      </c>
      <c r="C24" s="76"/>
      <c r="D24" s="76"/>
      <c r="E24" s="84">
        <v>21</v>
      </c>
      <c r="F24" s="88">
        <v>502074.69206999999</v>
      </c>
      <c r="G24" s="78">
        <v>143458.5</v>
      </c>
      <c r="H24" s="14">
        <f>SUM(F24:G24)</f>
        <v>645533.19206999999</v>
      </c>
      <c r="I24" s="78">
        <v>457624.16399999999</v>
      </c>
      <c r="J24" s="79">
        <v>0</v>
      </c>
      <c r="K24" s="80">
        <v>187909.02807</v>
      </c>
      <c r="L24" s="80">
        <v>0</v>
      </c>
      <c r="M24" s="81">
        <v>0</v>
      </c>
      <c r="N24" s="80">
        <v>0</v>
      </c>
      <c r="O24" s="80">
        <v>0</v>
      </c>
      <c r="P24" s="77">
        <f>[1]fakulty!W25+[1]ostatní!Y25</f>
        <v>0</v>
      </c>
      <c r="Q24" s="25">
        <v>541012.35697000008</v>
      </c>
      <c r="R24" s="28">
        <f t="shared" si="2"/>
        <v>0.83808604052591318</v>
      </c>
    </row>
    <row r="25" spans="1:19" s="2" customFormat="1" ht="12" x14ac:dyDescent="0.2">
      <c r="A25" s="29"/>
      <c r="B25" s="33" t="s">
        <v>36</v>
      </c>
      <c r="C25" s="33"/>
      <c r="D25" s="33"/>
      <c r="E25" s="40">
        <v>22</v>
      </c>
      <c r="F25" s="87">
        <v>138782.39238999999</v>
      </c>
      <c r="G25" s="48">
        <v>95457.8</v>
      </c>
      <c r="H25" s="13">
        <f>SUM(F25:G25)</f>
        <v>234240.19238999998</v>
      </c>
      <c r="I25" s="48">
        <v>230019.8</v>
      </c>
      <c r="J25" s="49">
        <v>0</v>
      </c>
      <c r="K25" s="50">
        <v>4220.39239</v>
      </c>
      <c r="L25" s="50">
        <v>0</v>
      </c>
      <c r="M25" s="55">
        <v>0</v>
      </c>
      <c r="N25" s="50">
        <v>0</v>
      </c>
      <c r="O25" s="50">
        <v>0</v>
      </c>
      <c r="P25" s="51">
        <f>[1]fakulty!W26+[1]ostatní!Y26</f>
        <v>0</v>
      </c>
      <c r="Q25" s="23">
        <v>256505.82545</v>
      </c>
      <c r="R25" s="28">
        <f t="shared" si="2"/>
        <v>1.0950547078740811</v>
      </c>
    </row>
    <row r="26" spans="1:19" s="2" customFormat="1" thickBot="1" x14ac:dyDescent="0.25">
      <c r="A26" s="29"/>
      <c r="B26" s="101" t="s">
        <v>37</v>
      </c>
      <c r="C26" s="101"/>
      <c r="D26" s="101"/>
      <c r="E26" s="82">
        <v>23</v>
      </c>
      <c r="F26" s="102">
        <v>83343.176600000006</v>
      </c>
      <c r="G26" s="90">
        <v>55690</v>
      </c>
      <c r="H26" s="115">
        <f>SUM(F26:G26)</f>
        <v>139033.17660000001</v>
      </c>
      <c r="I26" s="90">
        <v>139033.17660000001</v>
      </c>
      <c r="J26" s="91">
        <v>0</v>
      </c>
      <c r="K26" s="92">
        <v>0</v>
      </c>
      <c r="L26" s="92">
        <v>0</v>
      </c>
      <c r="M26" s="73">
        <v>0</v>
      </c>
      <c r="N26" s="92">
        <v>0</v>
      </c>
      <c r="O26" s="92">
        <v>0</v>
      </c>
      <c r="P26" s="46">
        <f>[1]fakulty!W27+[1]ostatní!Y27</f>
        <v>0</v>
      </c>
      <c r="Q26" s="116">
        <v>133687.60222999999</v>
      </c>
      <c r="R26" s="117">
        <f t="shared" si="2"/>
        <v>0.96155180726842415</v>
      </c>
    </row>
    <row r="27" spans="1:19" ht="13.5" thickBot="1" x14ac:dyDescent="0.25">
      <c r="A27" s="35" t="s">
        <v>38</v>
      </c>
      <c r="B27" s="36"/>
      <c r="C27" s="36"/>
      <c r="D27" s="36"/>
      <c r="E27" s="42">
        <v>24</v>
      </c>
      <c r="F27" s="119">
        <f t="shared" ref="F27:O27" si="4">SUM(F28:F42)</f>
        <v>5368824.8931914996</v>
      </c>
      <c r="G27" s="120">
        <f t="shared" si="4"/>
        <v>2210378.4000000004</v>
      </c>
      <c r="H27" s="15">
        <f t="shared" si="4"/>
        <v>7579203.2931915</v>
      </c>
      <c r="I27" s="120">
        <f t="shared" si="4"/>
        <v>6807652.7647714997</v>
      </c>
      <c r="J27" s="71">
        <f t="shared" si="4"/>
        <v>332566.84100000001</v>
      </c>
      <c r="K27" s="72">
        <f t="shared" si="4"/>
        <v>342529.68741999997</v>
      </c>
      <c r="L27" s="72">
        <f t="shared" si="4"/>
        <v>14395</v>
      </c>
      <c r="M27" s="72">
        <f t="shared" si="4"/>
        <v>0</v>
      </c>
      <c r="N27" s="72">
        <f t="shared" si="4"/>
        <v>23703</v>
      </c>
      <c r="O27" s="72">
        <f t="shared" si="4"/>
        <v>58356</v>
      </c>
      <c r="P27" s="70">
        <f>SUM(P28:P42)</f>
        <v>0</v>
      </c>
      <c r="Q27" s="15">
        <v>7589643.6399499997</v>
      </c>
      <c r="R27" s="27">
        <f>Q27/H27</f>
        <v>1.0013774992376676</v>
      </c>
      <c r="S27" s="2"/>
    </row>
    <row r="28" spans="1:19" s="2" customFormat="1" ht="12" x14ac:dyDescent="0.2">
      <c r="A28" s="29" t="s">
        <v>17</v>
      </c>
      <c r="B28" s="31" t="s">
        <v>39</v>
      </c>
      <c r="C28" s="31"/>
      <c r="D28" s="31"/>
      <c r="E28" s="39">
        <v>25</v>
      </c>
      <c r="F28" s="87">
        <v>1831893.4000000001</v>
      </c>
      <c r="G28" s="48">
        <v>472895</v>
      </c>
      <c r="H28" s="13">
        <f t="shared" si="3"/>
        <v>2304788.4000000004</v>
      </c>
      <c r="I28" s="48">
        <v>2304788.4000000004</v>
      </c>
      <c r="J28" s="49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1">
        <f>[1]fakulty!W29+[1]ostatní!Y29</f>
        <v>0</v>
      </c>
      <c r="Q28" s="13">
        <v>2297611.3256800002</v>
      </c>
      <c r="R28" s="118">
        <f>Q28/H28</f>
        <v>0.99688601594836201</v>
      </c>
    </row>
    <row r="29" spans="1:19" s="2" customFormat="1" ht="12" x14ac:dyDescent="0.2">
      <c r="A29" s="29"/>
      <c r="B29" s="32" t="s">
        <v>30</v>
      </c>
      <c r="C29" s="32"/>
      <c r="D29" s="32"/>
      <c r="E29" s="39">
        <v>26</v>
      </c>
      <c r="F29" s="87">
        <v>225147</v>
      </c>
      <c r="G29" s="48">
        <v>0</v>
      </c>
      <c r="H29" s="13">
        <f t="shared" si="3"/>
        <v>225147</v>
      </c>
      <c r="I29" s="48">
        <v>225147</v>
      </c>
      <c r="J29" s="49">
        <v>0</v>
      </c>
      <c r="K29" s="50">
        <v>0</v>
      </c>
      <c r="L29" s="50">
        <v>0</v>
      </c>
      <c r="M29" s="47">
        <v>0</v>
      </c>
      <c r="N29" s="50">
        <v>0</v>
      </c>
      <c r="O29" s="50">
        <v>0</v>
      </c>
      <c r="P29" s="51">
        <f>[1]fakulty!W30+[1]ostatní!Y30</f>
        <v>0</v>
      </c>
      <c r="Q29" s="23">
        <v>230175.75</v>
      </c>
      <c r="R29" s="28">
        <f t="shared" ref="R29:R43" si="5">Q29/H29</f>
        <v>1.0223354075337445</v>
      </c>
    </row>
    <row r="30" spans="1:19" s="2" customFormat="1" ht="12" x14ac:dyDescent="0.2">
      <c r="A30" s="29"/>
      <c r="B30" s="32" t="s">
        <v>31</v>
      </c>
      <c r="C30" s="32"/>
      <c r="D30" s="32"/>
      <c r="E30" s="39">
        <v>27</v>
      </c>
      <c r="F30" s="87">
        <v>6799</v>
      </c>
      <c r="G30" s="48">
        <v>815</v>
      </c>
      <c r="H30" s="13">
        <f t="shared" si="3"/>
        <v>7614</v>
      </c>
      <c r="I30" s="48">
        <v>7614</v>
      </c>
      <c r="J30" s="49">
        <v>0</v>
      </c>
      <c r="K30" s="50">
        <v>0</v>
      </c>
      <c r="L30" s="50">
        <v>0</v>
      </c>
      <c r="M30" s="47">
        <v>0</v>
      </c>
      <c r="N30" s="50">
        <v>0</v>
      </c>
      <c r="O30" s="50">
        <v>0</v>
      </c>
      <c r="P30" s="51">
        <f>[1]fakulty!W31+[1]ostatní!Y31</f>
        <v>0</v>
      </c>
      <c r="Q30" s="23">
        <v>15704.894400000001</v>
      </c>
      <c r="R30" s="28">
        <f t="shared" si="5"/>
        <v>2.0626338849487786</v>
      </c>
    </row>
    <row r="31" spans="1:19" s="2" customFormat="1" ht="12" x14ac:dyDescent="0.2">
      <c r="A31" s="29"/>
      <c r="B31" s="33" t="s">
        <v>53</v>
      </c>
      <c r="C31" s="34"/>
      <c r="D31" s="34"/>
      <c r="E31" s="40">
        <v>28</v>
      </c>
      <c r="F31" s="87">
        <v>222328.87899999999</v>
      </c>
      <c r="G31" s="48">
        <v>121131</v>
      </c>
      <c r="H31" s="13">
        <f t="shared" si="3"/>
        <v>343459.87899999996</v>
      </c>
      <c r="I31" s="48">
        <v>343246.87899999996</v>
      </c>
      <c r="J31" s="49">
        <v>0</v>
      </c>
      <c r="K31" s="50">
        <v>213</v>
      </c>
      <c r="L31" s="50">
        <v>0</v>
      </c>
      <c r="M31" s="47">
        <v>0</v>
      </c>
      <c r="N31" s="50">
        <v>0</v>
      </c>
      <c r="O31" s="50">
        <v>0</v>
      </c>
      <c r="P31" s="51">
        <f>[1]fakulty!W32+[1]ostatní!Y32</f>
        <v>0</v>
      </c>
      <c r="Q31" s="23">
        <v>349336.712</v>
      </c>
      <c r="R31" s="28">
        <f t="shared" si="5"/>
        <v>1.0171106826716143</v>
      </c>
    </row>
    <row r="32" spans="1:19" s="2" customFormat="1" ht="12" x14ac:dyDescent="0.2">
      <c r="A32" s="29"/>
      <c r="B32" s="33" t="s">
        <v>40</v>
      </c>
      <c r="C32" s="33"/>
      <c r="D32" s="33"/>
      <c r="E32" s="40">
        <v>29</v>
      </c>
      <c r="F32" s="87">
        <v>0</v>
      </c>
      <c r="G32" s="48">
        <v>98308</v>
      </c>
      <c r="H32" s="13">
        <f t="shared" si="3"/>
        <v>98308</v>
      </c>
      <c r="I32" s="48">
        <v>98308</v>
      </c>
      <c r="J32" s="49">
        <v>0</v>
      </c>
      <c r="K32" s="50">
        <v>0</v>
      </c>
      <c r="L32" s="50">
        <v>0</v>
      </c>
      <c r="M32" s="47">
        <v>0</v>
      </c>
      <c r="N32" s="50">
        <v>0</v>
      </c>
      <c r="O32" s="50">
        <v>0</v>
      </c>
      <c r="P32" s="51">
        <f>[1]fakulty!W33+[1]ostatní!Y33</f>
        <v>0</v>
      </c>
      <c r="Q32" s="23">
        <v>111280.658</v>
      </c>
      <c r="R32" s="28">
        <f t="shared" si="5"/>
        <v>1.1319593318956749</v>
      </c>
    </row>
    <row r="33" spans="1:20" s="2" customFormat="1" ht="12" x14ac:dyDescent="0.2">
      <c r="A33" s="29"/>
      <c r="B33" s="33" t="s">
        <v>32</v>
      </c>
      <c r="C33" s="33"/>
      <c r="D33" s="33"/>
      <c r="E33" s="40">
        <v>30</v>
      </c>
      <c r="F33" s="87">
        <v>20262</v>
      </c>
      <c r="G33" s="48">
        <v>425</v>
      </c>
      <c r="H33" s="13">
        <f t="shared" si="3"/>
        <v>20687</v>
      </c>
      <c r="I33" s="48">
        <v>18792</v>
      </c>
      <c r="J33" s="49">
        <v>0</v>
      </c>
      <c r="K33" s="50">
        <v>1895</v>
      </c>
      <c r="L33" s="50">
        <v>0</v>
      </c>
      <c r="M33" s="47">
        <v>0</v>
      </c>
      <c r="N33" s="50">
        <v>0</v>
      </c>
      <c r="O33" s="50">
        <v>0</v>
      </c>
      <c r="P33" s="51">
        <f>[1]fakulty!W34+[1]ostatní!Y34</f>
        <v>0</v>
      </c>
      <c r="Q33" s="23">
        <v>21056.31667</v>
      </c>
      <c r="R33" s="28">
        <f t="shared" si="5"/>
        <v>1.0178525967999226</v>
      </c>
    </row>
    <row r="34" spans="1:20" s="2" customFormat="1" ht="12" x14ac:dyDescent="0.2">
      <c r="A34" s="44"/>
      <c r="B34" s="76" t="s">
        <v>33</v>
      </c>
      <c r="C34" s="76"/>
      <c r="D34" s="76"/>
      <c r="E34" s="84">
        <v>31</v>
      </c>
      <c r="F34" s="88">
        <v>62307.553</v>
      </c>
      <c r="G34" s="78">
        <v>16738</v>
      </c>
      <c r="H34" s="14">
        <f t="shared" si="3"/>
        <v>79045.553</v>
      </c>
      <c r="I34" s="78">
        <v>79045.553</v>
      </c>
      <c r="J34" s="79">
        <v>0</v>
      </c>
      <c r="K34" s="80">
        <v>0</v>
      </c>
      <c r="L34" s="80">
        <v>0</v>
      </c>
      <c r="M34" s="75">
        <v>0</v>
      </c>
      <c r="N34" s="80">
        <v>0</v>
      </c>
      <c r="O34" s="80">
        <v>0</v>
      </c>
      <c r="P34" s="77">
        <f>[1]fakulty!W35+[1]ostatní!Y35</f>
        <v>0</v>
      </c>
      <c r="Q34" s="25">
        <v>74145.670389999999</v>
      </c>
      <c r="R34" s="28">
        <f t="shared" si="5"/>
        <v>0.93801191308004384</v>
      </c>
    </row>
    <row r="35" spans="1:20" s="2" customFormat="1" ht="12" x14ac:dyDescent="0.2">
      <c r="A35" s="29"/>
      <c r="B35" s="33" t="s">
        <v>41</v>
      </c>
      <c r="C35" s="33"/>
      <c r="D35" s="33"/>
      <c r="E35" s="40">
        <v>32</v>
      </c>
      <c r="F35" s="87">
        <v>28819.309840000002</v>
      </c>
      <c r="G35" s="48">
        <v>97157</v>
      </c>
      <c r="H35" s="13">
        <f t="shared" si="3"/>
        <v>125976.30984</v>
      </c>
      <c r="I35" s="48">
        <v>53324</v>
      </c>
      <c r="J35" s="49">
        <v>0</v>
      </c>
      <c r="K35" s="50">
        <v>72652.309840000002</v>
      </c>
      <c r="L35" s="50">
        <v>0</v>
      </c>
      <c r="M35" s="47">
        <v>0</v>
      </c>
      <c r="N35" s="50">
        <v>0</v>
      </c>
      <c r="O35" s="50">
        <v>0</v>
      </c>
      <c r="P35" s="51">
        <f>[1]fakulty!W36+[1]ostatní!Y36</f>
        <v>0</v>
      </c>
      <c r="Q35" s="23">
        <v>177817.23996000001</v>
      </c>
      <c r="R35" s="28">
        <f t="shared" si="5"/>
        <v>1.4115133248929275</v>
      </c>
    </row>
    <row r="36" spans="1:20" s="2" customFormat="1" ht="12" x14ac:dyDescent="0.2">
      <c r="A36" s="29"/>
      <c r="B36" s="33" t="s">
        <v>42</v>
      </c>
      <c r="C36" s="33"/>
      <c r="D36" s="33"/>
      <c r="E36" s="40">
        <v>33</v>
      </c>
      <c r="F36" s="87">
        <v>705101.02082999994</v>
      </c>
      <c r="G36" s="48">
        <v>204528</v>
      </c>
      <c r="H36" s="13">
        <f t="shared" si="3"/>
        <v>909629.02082999994</v>
      </c>
      <c r="I36" s="48">
        <v>866098.30900000001</v>
      </c>
      <c r="J36" s="49">
        <v>0</v>
      </c>
      <c r="K36" s="50">
        <v>43530.71183</v>
      </c>
      <c r="L36" s="50">
        <v>0</v>
      </c>
      <c r="M36" s="47">
        <v>0</v>
      </c>
      <c r="N36" s="50">
        <v>0</v>
      </c>
      <c r="O36" s="50">
        <v>0</v>
      </c>
      <c r="P36" s="51">
        <f>[1]fakulty!W37+[1]ostatní!Y37</f>
        <v>0</v>
      </c>
      <c r="Q36" s="23">
        <v>924708.80041000003</v>
      </c>
      <c r="R36" s="28">
        <f t="shared" si="5"/>
        <v>1.0165779446726979</v>
      </c>
      <c r="T36" s="3"/>
    </row>
    <row r="37" spans="1:20" s="2" customFormat="1" ht="12" x14ac:dyDescent="0.2">
      <c r="A37" s="29"/>
      <c r="B37" s="33" t="s">
        <v>43</v>
      </c>
      <c r="C37" s="33"/>
      <c r="D37" s="33"/>
      <c r="E37" s="40">
        <v>34</v>
      </c>
      <c r="F37" s="87">
        <v>698409.4500800001</v>
      </c>
      <c r="G37" s="48">
        <v>267918.09999999998</v>
      </c>
      <c r="H37" s="13">
        <f t="shared" si="3"/>
        <v>966327.55008000007</v>
      </c>
      <c r="I37" s="48">
        <v>941139.20600000001</v>
      </c>
      <c r="J37" s="49">
        <v>0</v>
      </c>
      <c r="K37" s="50">
        <v>25188.344080000003</v>
      </c>
      <c r="L37" s="50">
        <v>0</v>
      </c>
      <c r="M37" s="47">
        <v>0</v>
      </c>
      <c r="N37" s="50">
        <v>0</v>
      </c>
      <c r="O37" s="50">
        <v>0</v>
      </c>
      <c r="P37" s="51">
        <f>[1]fakulty!W38+[1]ostatní!Y38</f>
        <v>0</v>
      </c>
      <c r="Q37" s="23">
        <v>970622.78005000006</v>
      </c>
      <c r="R37" s="28">
        <f t="shared" si="5"/>
        <v>1.0044449006650431</v>
      </c>
    </row>
    <row r="38" spans="1:20" s="2" customFormat="1" ht="12" x14ac:dyDescent="0.2">
      <c r="A38" s="29"/>
      <c r="B38" s="76" t="s">
        <v>54</v>
      </c>
      <c r="C38" s="76"/>
      <c r="D38" s="76"/>
      <c r="E38" s="84">
        <v>35</v>
      </c>
      <c r="F38" s="88">
        <v>502074.69206999999</v>
      </c>
      <c r="G38" s="78">
        <v>143458.5</v>
      </c>
      <c r="H38" s="14">
        <f t="shared" si="3"/>
        <v>645533.19206999999</v>
      </c>
      <c r="I38" s="78">
        <v>457624.16399999999</v>
      </c>
      <c r="J38" s="79">
        <v>0</v>
      </c>
      <c r="K38" s="80">
        <v>187909.02807</v>
      </c>
      <c r="L38" s="80">
        <v>0</v>
      </c>
      <c r="M38" s="75">
        <v>0</v>
      </c>
      <c r="N38" s="80">
        <v>0</v>
      </c>
      <c r="O38" s="80">
        <v>0</v>
      </c>
      <c r="P38" s="77">
        <f>[1]fakulty!W39+[1]ostatní!Y39</f>
        <v>0</v>
      </c>
      <c r="Q38" s="25">
        <v>541012.91329000005</v>
      </c>
      <c r="R38" s="28">
        <f t="shared" si="5"/>
        <v>0.83808690232513094</v>
      </c>
      <c r="T38" s="2" t="s">
        <v>44</v>
      </c>
    </row>
    <row r="39" spans="1:20" s="2" customFormat="1" ht="12" x14ac:dyDescent="0.2">
      <c r="A39" s="29"/>
      <c r="B39" s="33" t="s">
        <v>45</v>
      </c>
      <c r="C39" s="33"/>
      <c r="D39" s="33"/>
      <c r="E39" s="40">
        <v>36</v>
      </c>
      <c r="F39" s="87">
        <v>138782.39238999999</v>
      </c>
      <c r="G39" s="48">
        <v>95457.8</v>
      </c>
      <c r="H39" s="13">
        <f t="shared" si="3"/>
        <v>234240.19238999998</v>
      </c>
      <c r="I39" s="48">
        <v>230019.8</v>
      </c>
      <c r="J39" s="49">
        <v>0</v>
      </c>
      <c r="K39" s="50">
        <v>4220.39239</v>
      </c>
      <c r="L39" s="50">
        <v>0</v>
      </c>
      <c r="M39" s="47">
        <v>0</v>
      </c>
      <c r="N39" s="50">
        <v>0</v>
      </c>
      <c r="O39" s="50">
        <v>0</v>
      </c>
      <c r="P39" s="51">
        <f>[1]fakulty!W40+[1]ostatní!Y40</f>
        <v>0</v>
      </c>
      <c r="Q39" s="23">
        <v>256505.82545</v>
      </c>
      <c r="R39" s="28">
        <f t="shared" si="5"/>
        <v>1.0950547078740811</v>
      </c>
    </row>
    <row r="40" spans="1:20" s="2" customFormat="1" ht="12" x14ac:dyDescent="0.2">
      <c r="A40" s="29"/>
      <c r="B40" s="33" t="s">
        <v>46</v>
      </c>
      <c r="C40" s="33"/>
      <c r="D40" s="33"/>
      <c r="E40" s="40">
        <v>37</v>
      </c>
      <c r="F40" s="87">
        <v>571071.93688199995</v>
      </c>
      <c r="G40" s="48">
        <v>449550</v>
      </c>
      <c r="H40" s="13">
        <f t="shared" si="3"/>
        <v>1020621.936882</v>
      </c>
      <c r="I40" s="48">
        <v>1013701.035672</v>
      </c>
      <c r="J40" s="49">
        <v>0</v>
      </c>
      <c r="K40" s="50">
        <v>6920.90121</v>
      </c>
      <c r="L40" s="50">
        <v>0</v>
      </c>
      <c r="M40" s="47">
        <v>0</v>
      </c>
      <c r="N40" s="50">
        <v>0</v>
      </c>
      <c r="O40" s="50">
        <v>0</v>
      </c>
      <c r="P40" s="51">
        <f>[1]fakulty!W41+[1]ostatní!Y41</f>
        <v>0</v>
      </c>
      <c r="Q40" s="23">
        <v>1148041.90117</v>
      </c>
      <c r="R40" s="28">
        <f t="shared" si="5"/>
        <v>1.1248454101204879</v>
      </c>
    </row>
    <row r="41" spans="1:20" s="2" customFormat="1" ht="12" x14ac:dyDescent="0.2">
      <c r="A41" s="29"/>
      <c r="B41" s="33" t="s">
        <v>47</v>
      </c>
      <c r="C41" s="33"/>
      <c r="D41" s="33"/>
      <c r="E41" s="40">
        <v>38</v>
      </c>
      <c r="F41" s="87">
        <v>260513.84100000001</v>
      </c>
      <c r="G41" s="48">
        <v>172007</v>
      </c>
      <c r="H41" s="13">
        <f t="shared" si="3"/>
        <v>432520.84100000001</v>
      </c>
      <c r="I41" s="48">
        <v>3500</v>
      </c>
      <c r="J41" s="49">
        <v>332566.84100000001</v>
      </c>
      <c r="K41" s="50">
        <v>0</v>
      </c>
      <c r="L41" s="50">
        <v>14395</v>
      </c>
      <c r="M41" s="47">
        <v>0</v>
      </c>
      <c r="N41" s="50">
        <v>23703</v>
      </c>
      <c r="O41" s="50">
        <v>58356</v>
      </c>
      <c r="P41" s="51">
        <f>[1]fakulty!W42+[1]ostatní!Y42</f>
        <v>0</v>
      </c>
      <c r="Q41" s="23">
        <v>283755.96759999997</v>
      </c>
      <c r="R41" s="28">
        <f t="shared" si="5"/>
        <v>0.65605154873912763</v>
      </c>
    </row>
    <row r="42" spans="1:20" s="2" customFormat="1" ht="12" x14ac:dyDescent="0.2">
      <c r="A42" s="37"/>
      <c r="B42" s="38" t="s">
        <v>37</v>
      </c>
      <c r="C42" s="38"/>
      <c r="D42" s="38"/>
      <c r="E42" s="41">
        <v>39</v>
      </c>
      <c r="F42" s="89">
        <v>95314.418099500006</v>
      </c>
      <c r="G42" s="66">
        <v>69990</v>
      </c>
      <c r="H42" s="16">
        <f t="shared" si="3"/>
        <v>165304.41809950001</v>
      </c>
      <c r="I42" s="66">
        <v>165304.41809950001</v>
      </c>
      <c r="J42" s="67">
        <v>0</v>
      </c>
      <c r="K42" s="68">
        <v>0</v>
      </c>
      <c r="L42" s="68">
        <v>0</v>
      </c>
      <c r="M42" s="52">
        <v>0</v>
      </c>
      <c r="N42" s="68">
        <v>0</v>
      </c>
      <c r="O42" s="68">
        <v>0</v>
      </c>
      <c r="P42" s="69">
        <f>[1]fakulty!W43+[1]ostatní!Y43</f>
        <v>0</v>
      </c>
      <c r="Q42" s="26">
        <v>187866.88487999997</v>
      </c>
      <c r="R42" s="28">
        <f t="shared" si="5"/>
        <v>1.1364904038252575</v>
      </c>
    </row>
    <row r="43" spans="1:20" s="2" customFormat="1" thickBot="1" x14ac:dyDescent="0.25">
      <c r="A43" s="29" t="s">
        <v>48</v>
      </c>
      <c r="B43" s="30"/>
      <c r="C43" s="30"/>
      <c r="D43" s="30"/>
      <c r="E43" s="82">
        <v>40</v>
      </c>
      <c r="F43" s="102">
        <f t="shared" ref="F43:Q43" si="6">F28+F32+F36+F40+F41+F42-F5-F26</f>
        <v>36625.093709700159</v>
      </c>
      <c r="G43" s="90">
        <f t="shared" si="6"/>
        <v>15406.285942999879</v>
      </c>
      <c r="H43" s="115">
        <f t="shared" si="6"/>
        <v>52031.379652701202</v>
      </c>
      <c r="I43" s="90">
        <f t="shared" si="6"/>
        <v>52031.270662700641</v>
      </c>
      <c r="J43" s="91">
        <f t="shared" si="6"/>
        <v>0</v>
      </c>
      <c r="K43" s="92">
        <f t="shared" si="6"/>
        <v>0.10899000000063097</v>
      </c>
      <c r="L43" s="92">
        <f t="shared" si="6"/>
        <v>0</v>
      </c>
      <c r="M43" s="74">
        <f t="shared" si="6"/>
        <v>0</v>
      </c>
      <c r="N43" s="92">
        <f t="shared" si="6"/>
        <v>0</v>
      </c>
      <c r="O43" s="92">
        <f t="shared" si="6"/>
        <v>0</v>
      </c>
      <c r="P43" s="46">
        <f t="shared" si="6"/>
        <v>0</v>
      </c>
      <c r="Q43" s="115">
        <v>87003.909619999438</v>
      </c>
      <c r="R43" s="117">
        <f t="shared" si="5"/>
        <v>1.6721430452302573</v>
      </c>
    </row>
    <row r="44" spans="1:20" ht="13.5" thickBot="1" x14ac:dyDescent="0.25">
      <c r="A44" s="35" t="s">
        <v>49</v>
      </c>
      <c r="B44" s="36"/>
      <c r="C44" s="36"/>
      <c r="D44" s="36"/>
      <c r="E44" s="121">
        <v>41</v>
      </c>
      <c r="F44" s="120">
        <f t="shared" ref="F44:O44" si="7">F27-F4</f>
        <v>36625.093709700741</v>
      </c>
      <c r="G44" s="70">
        <f t="shared" si="7"/>
        <v>15405.285943000577</v>
      </c>
      <c r="H44" s="15">
        <f t="shared" si="7"/>
        <v>52030.379652699456</v>
      </c>
      <c r="I44" s="119">
        <f t="shared" si="7"/>
        <v>52030.270662699826</v>
      </c>
      <c r="J44" s="71">
        <f t="shared" si="7"/>
        <v>0</v>
      </c>
      <c r="K44" s="72">
        <f>K27-K4</f>
        <v>0.1089899999788031</v>
      </c>
      <c r="L44" s="72">
        <f t="shared" si="7"/>
        <v>0</v>
      </c>
      <c r="M44" s="72">
        <f t="shared" si="7"/>
        <v>0</v>
      </c>
      <c r="N44" s="72">
        <f t="shared" si="7"/>
        <v>0</v>
      </c>
      <c r="O44" s="72">
        <f t="shared" si="7"/>
        <v>0</v>
      </c>
      <c r="P44" s="120">
        <f>P27-P4</f>
        <v>0</v>
      </c>
      <c r="Q44" s="15">
        <v>86828.838959999382</v>
      </c>
      <c r="R44" s="27">
        <f>Q44/H44</f>
        <v>1.668810405374286</v>
      </c>
      <c r="S44" s="2"/>
    </row>
    <row r="45" spans="1:20" s="4" customFormat="1" ht="9" customHeight="1" x14ac:dyDescent="0.2">
      <c r="E45" s="5"/>
      <c r="F45" s="2"/>
      <c r="G45" s="2"/>
      <c r="H45" s="6"/>
    </row>
  </sheetData>
  <mergeCells count="4">
    <mergeCell ref="A2:D2"/>
    <mergeCell ref="J2:P2"/>
    <mergeCell ref="C3:D3"/>
    <mergeCell ref="R2:R3"/>
  </mergeCells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Celkem</vt:lpstr>
      <vt:lpstr>Celkem!Oblast_tisku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Aleš Havránek</cp:lastModifiedBy>
  <dcterms:created xsi:type="dcterms:W3CDTF">2021-04-19T06:36:31Z</dcterms:created>
  <dcterms:modified xsi:type="dcterms:W3CDTF">2022-05-17T13:01:37Z</dcterms:modified>
</cp:coreProperties>
</file>