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Y:\OEF-FINANCOVANI\ROZPOCTY\ROZPOCET_MU\2023\04_Schváleno AS\Ke zveřejnění\Návrh rozpočtu\"/>
    </mc:Choice>
  </mc:AlternateContent>
  <xr:revisionPtr revIDLastSave="0" documentId="13_ncr:1_{26D903AA-3575-47A6-AF22-9AFA2AF24C6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lkem" sheetId="1" r:id="rId1"/>
  </sheets>
  <definedNames>
    <definedName name="bla">#REF!</definedName>
    <definedName name="_xlnm.Database">#REF!</definedName>
    <definedName name="_xlnm.Print_Area" localSheetId="0">Celkem!$A$2:$Q$45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G5" i="1"/>
  <c r="H12" i="1" l="1"/>
  <c r="H16" i="1"/>
  <c r="R16" i="1" s="1"/>
  <c r="H20" i="1"/>
  <c r="H22" i="1"/>
  <c r="R22" i="1" s="1"/>
  <c r="H34" i="1"/>
  <c r="H36" i="1"/>
  <c r="R36" i="1" s="1"/>
  <c r="H38" i="1"/>
  <c r="R38" i="1" s="1"/>
  <c r="H42" i="1"/>
  <c r="R42" i="1" s="1"/>
  <c r="K4" i="1"/>
  <c r="P27" i="1"/>
  <c r="F4" i="1"/>
  <c r="O4" i="1"/>
  <c r="H24" i="1"/>
  <c r="R24" i="1" s="1"/>
  <c r="H26" i="1"/>
  <c r="R26" i="1" s="1"/>
  <c r="L5" i="1"/>
  <c r="L43" i="1" s="1"/>
  <c r="P5" i="1"/>
  <c r="P43" i="1" s="1"/>
  <c r="J4" i="1"/>
  <c r="N4" i="1"/>
  <c r="I27" i="1"/>
  <c r="M27" i="1"/>
  <c r="J27" i="1"/>
  <c r="J44" i="1" s="1"/>
  <c r="N27" i="1"/>
  <c r="N44" i="1" s="1"/>
  <c r="I4" i="1"/>
  <c r="M4" i="1"/>
  <c r="H7" i="1"/>
  <c r="R7" i="1" s="1"/>
  <c r="H40" i="1"/>
  <c r="R40" i="1" s="1"/>
  <c r="G4" i="1"/>
  <c r="L4" i="1"/>
  <c r="L44" i="1" s="1"/>
  <c r="P4" i="1"/>
  <c r="H11" i="1"/>
  <c r="R11" i="1" s="1"/>
  <c r="H15" i="1"/>
  <c r="R15" i="1" s="1"/>
  <c r="H19" i="1"/>
  <c r="R19" i="1" s="1"/>
  <c r="H8" i="1"/>
  <c r="K5" i="1"/>
  <c r="K43" i="1" s="1"/>
  <c r="O5" i="1"/>
  <c r="O43" i="1" s="1"/>
  <c r="H10" i="1"/>
  <c r="R10" i="1" s="1"/>
  <c r="H30" i="1"/>
  <c r="K27" i="1"/>
  <c r="O27" i="1"/>
  <c r="H32" i="1"/>
  <c r="R32" i="1" s="1"/>
  <c r="I5" i="1"/>
  <c r="I43" i="1" s="1"/>
  <c r="M5" i="1"/>
  <c r="M43" i="1" s="1"/>
  <c r="H23" i="1"/>
  <c r="H29" i="1"/>
  <c r="R29" i="1" s="1"/>
  <c r="H33" i="1"/>
  <c r="R33" i="1" s="1"/>
  <c r="H37" i="1"/>
  <c r="R37" i="1" s="1"/>
  <c r="H41" i="1"/>
  <c r="R41" i="1" s="1"/>
  <c r="J5" i="1"/>
  <c r="J43" i="1" s="1"/>
  <c r="N5" i="1"/>
  <c r="N43" i="1" s="1"/>
  <c r="H6" i="1"/>
  <c r="R6" i="1" s="1"/>
  <c r="R8" i="1"/>
  <c r="R12" i="1"/>
  <c r="H14" i="1"/>
  <c r="R14" i="1" s="1"/>
  <c r="H18" i="1"/>
  <c r="R18" i="1" s="1"/>
  <c r="R20" i="1"/>
  <c r="R30" i="1"/>
  <c r="R34" i="1"/>
  <c r="F5" i="1"/>
  <c r="F43" i="1" s="1"/>
  <c r="H9" i="1"/>
  <c r="H13" i="1"/>
  <c r="R13" i="1" s="1"/>
  <c r="H17" i="1"/>
  <c r="R17" i="1" s="1"/>
  <c r="H21" i="1"/>
  <c r="R21" i="1" s="1"/>
  <c r="R23" i="1"/>
  <c r="H25" i="1"/>
  <c r="R25" i="1" s="1"/>
  <c r="G43" i="1"/>
  <c r="H31" i="1"/>
  <c r="R31" i="1" s="1"/>
  <c r="H35" i="1"/>
  <c r="R35" i="1" s="1"/>
  <c r="H39" i="1"/>
  <c r="R39" i="1" s="1"/>
  <c r="F27" i="1"/>
  <c r="F44" i="1" s="1"/>
  <c r="G27" i="1"/>
  <c r="H28" i="1"/>
  <c r="I44" i="1" l="1"/>
  <c r="P44" i="1"/>
  <c r="K44" i="1"/>
  <c r="M44" i="1"/>
  <c r="G44" i="1"/>
  <c r="O44" i="1"/>
  <c r="H5" i="1"/>
  <c r="H43" i="1" s="1"/>
  <c r="R43" i="1" s="1"/>
  <c r="R28" i="1"/>
  <c r="H4" i="1"/>
  <c r="R4" i="1" s="1"/>
  <c r="R9" i="1"/>
  <c r="H27" i="1"/>
  <c r="R5" i="1" l="1"/>
  <c r="H44" i="1"/>
  <c r="R44" i="1" s="1"/>
  <c r="R27" i="1"/>
</calcChain>
</file>

<file path=xl/sharedStrings.xml><?xml version="1.0" encoding="utf-8"?>
<sst xmlns="http://schemas.openxmlformats.org/spreadsheetml/2006/main" count="64" uniqueCount="55">
  <si>
    <t>Plán</t>
  </si>
  <si>
    <t>bez</t>
  </si>
  <si>
    <t>Převody z fondů/použití fondů</t>
  </si>
  <si>
    <t>Skutečnost</t>
  </si>
  <si>
    <t xml:space="preserve">Hosp.středisko: </t>
  </si>
  <si>
    <t>č.ř.</t>
  </si>
  <si>
    <t>fakulty</t>
  </si>
  <si>
    <t>ostatní</t>
  </si>
  <si>
    <t>fondů</t>
  </si>
  <si>
    <t>FPP</t>
  </si>
  <si>
    <t>FÚUP</t>
  </si>
  <si>
    <t>FO</t>
  </si>
  <si>
    <t>Frez</t>
  </si>
  <si>
    <t>Fsoc</t>
  </si>
  <si>
    <t>Fstip</t>
  </si>
  <si>
    <t>FRIM</t>
  </si>
  <si>
    <t>Náklady celkem (ř. 2 + 14 až 23)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</si>
  <si>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</si>
  <si>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</si>
  <si>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</si>
  <si>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</si>
  <si>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</si>
  <si>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</si>
  <si>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</si>
  <si>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</si>
  <si>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</si>
  <si>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</si>
  <si>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</si>
  <si>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</si>
  <si>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</si>
  <si>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C-doktorská stipendia</t>
  </si>
  <si>
    <t>D-zahr.st.,CEEPUS,AKTION,Socrates</t>
  </si>
  <si>
    <t>Ostatní dotace ze SR a od úz.celků bez VaV</t>
  </si>
  <si>
    <t>Strukturální fondy aj.proj.spoluf.EU</t>
  </si>
  <si>
    <t xml:space="preserve">Účelové příspěvky bez VaV </t>
  </si>
  <si>
    <t>Projekty VaV ze SR a od úz.celků</t>
  </si>
  <si>
    <t xml:space="preserve">Účelové příspěvky na VaV </t>
  </si>
  <si>
    <t>Doplňková činnost</t>
  </si>
  <si>
    <t>Výnosy celkem (ř. 25 až 39)</t>
  </si>
  <si>
    <t>A-příspěvek na vzdělávací činnost</t>
  </si>
  <si>
    <t>Dotace na SKM, přísp.na ubytovací a soc.stip.</t>
  </si>
  <si>
    <t>Účelové příspěvky bez VaV</t>
  </si>
  <si>
    <t>VaV - dotace na institucionální podporu</t>
  </si>
  <si>
    <t>VaV - ze SR a od úz.celků</t>
  </si>
  <si>
    <t xml:space="preserve"> </t>
  </si>
  <si>
    <t xml:space="preserve">Účelové příspěvky  na VaV </t>
  </si>
  <si>
    <t>Vlastní zdroje (hl.č.za úplatu)</t>
  </si>
  <si>
    <t>Čerpání fondů</t>
  </si>
  <si>
    <t>Hospodářský výsledek dílčí (ř.25+29+33+37+38+39-2-23)</t>
  </si>
  <si>
    <t>Hospodářský výsledek (ř. 24 - 1)</t>
  </si>
  <si>
    <t>MU celkem - plán</t>
  </si>
  <si>
    <t>Plnění rozpočtu
 v %</t>
  </si>
  <si>
    <t>F-vzdělávací projekty, I-rozvojové programy, uk. P</t>
  </si>
  <si>
    <t>Projekty VaV z dotací ze zahr. a OP VVV</t>
  </si>
  <si>
    <r>
      <t xml:space="preserve">Rozpočet 2022 a jeho plnění </t>
    </r>
    <r>
      <rPr>
        <b/>
        <sz val="10"/>
        <rFont val="Arial CE"/>
        <family val="2"/>
      </rPr>
      <t>- v tis.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</si>
</sst>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64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</font>
    <font>
      <sz val="8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9"/>
      <name val="Arial CE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9"/>
      <color indexed="12"/>
      <name val="Arial CE"/>
    </font>
    <font>
      <sz val="8"/>
      <color rgb="FF0000FF"/>
      <name val="Arial CE"/>
      <charset val="238"/>
    </font>
    <font>
      <b/>
      <sz val="8"/>
      <color rgb="FF0000FF"/>
      <name val="Arial CE"/>
      <charset val="238"/>
    </font>
    <font>
      <i/>
      <sz val="8"/>
      <color rgb="FF0000FF"/>
      <name val="Arial CE"/>
      <charset val="238"/>
    </font>
    <font>
      <sz val="9"/>
      <color rgb="FF0000FF"/>
      <name val="Arial CE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u/>
      <sz val="10"/>
      <color indexed="2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rgb="FF0000D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9">
    <xf numFmtId="0" fontId="0" fillId="0" borderId="0"/>
    <xf numFmtId="9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42" fillId="5" borderId="0" applyNumberFormat="0" applyBorder="0" applyAlignment="0" applyProtection="0"/>
    <xf numFmtId="0" fontId="22" fillId="6" borderId="0" applyNumberFormat="0" applyBorder="0" applyAlignment="0" applyProtection="0"/>
    <xf numFmtId="0" fontId="42" fillId="7" borderId="0" applyNumberFormat="0" applyBorder="0" applyAlignment="0" applyProtection="0"/>
    <xf numFmtId="0" fontId="22" fillId="8" borderId="0" applyNumberFormat="0" applyBorder="0" applyAlignment="0" applyProtection="0"/>
    <xf numFmtId="0" fontId="42" fillId="9" borderId="0" applyNumberFormat="0" applyBorder="0" applyAlignment="0" applyProtection="0"/>
    <xf numFmtId="0" fontId="22" fillId="10" borderId="0" applyNumberFormat="0" applyBorder="0" applyAlignment="0" applyProtection="0"/>
    <xf numFmtId="0" fontId="42" fillId="11" borderId="0" applyNumberFormat="0" applyBorder="0" applyAlignment="0" applyProtection="0"/>
    <xf numFmtId="0" fontId="22" fillId="12" borderId="0" applyNumberFormat="0" applyBorder="0" applyAlignment="0" applyProtection="0"/>
    <xf numFmtId="0" fontId="42" fillId="12" borderId="0" applyNumberFormat="0" applyBorder="0" applyAlignment="0" applyProtection="0"/>
    <xf numFmtId="0" fontId="22" fillId="11" borderId="0" applyNumberFormat="0" applyBorder="0" applyAlignment="0" applyProtection="0"/>
    <xf numFmtId="0" fontId="42" fillId="9" borderId="0" applyNumberFormat="0" applyBorder="0" applyAlignment="0" applyProtection="0"/>
    <xf numFmtId="0" fontId="22" fillId="5" borderId="0" applyNumberFormat="0" applyBorder="0" applyAlignment="0" applyProtection="0"/>
    <xf numFmtId="0" fontId="42" fillId="12" borderId="0" applyNumberFormat="0" applyBorder="0" applyAlignment="0" applyProtection="0"/>
    <xf numFmtId="0" fontId="22" fillId="7" borderId="0" applyNumberFormat="0" applyBorder="0" applyAlignment="0" applyProtection="0"/>
    <xf numFmtId="0" fontId="42" fillId="7" borderId="0" applyNumberFormat="0" applyBorder="0" applyAlignment="0" applyProtection="0"/>
    <xf numFmtId="0" fontId="22" fillId="13" borderId="0" applyNumberFormat="0" applyBorder="0" applyAlignment="0" applyProtection="0"/>
    <xf numFmtId="0" fontId="42" fillId="14" borderId="0" applyNumberFormat="0" applyBorder="0" applyAlignment="0" applyProtection="0"/>
    <xf numFmtId="0" fontId="22" fillId="10" borderId="0" applyNumberFormat="0" applyBorder="0" applyAlignment="0" applyProtection="0"/>
    <xf numFmtId="0" fontId="42" fillId="6" borderId="0" applyNumberFormat="0" applyBorder="0" applyAlignment="0" applyProtection="0"/>
    <xf numFmtId="0" fontId="22" fillId="5" borderId="0" applyNumberFormat="0" applyBorder="0" applyAlignment="0" applyProtection="0"/>
    <xf numFmtId="0" fontId="42" fillId="12" borderId="0" applyNumberFormat="0" applyBorder="0" applyAlignment="0" applyProtection="0"/>
    <xf numFmtId="0" fontId="22" fillId="15" borderId="0" applyNumberFormat="0" applyBorder="0" applyAlignment="0" applyProtection="0"/>
    <xf numFmtId="0" fontId="42" fillId="9" borderId="0" applyNumberFormat="0" applyBorder="0" applyAlignment="0" applyProtection="0"/>
    <xf numFmtId="0" fontId="23" fillId="16" borderId="0" applyNumberFormat="0" applyBorder="0" applyAlignment="0" applyProtection="0"/>
    <xf numFmtId="0" fontId="43" fillId="12" borderId="0" applyNumberFormat="0" applyBorder="0" applyAlignment="0" applyProtection="0"/>
    <xf numFmtId="0" fontId="23" fillId="7" borderId="0" applyNumberFormat="0" applyBorder="0" applyAlignment="0" applyProtection="0"/>
    <xf numFmtId="0" fontId="43" fillId="17" borderId="0" applyNumberFormat="0" applyBorder="0" applyAlignment="0" applyProtection="0"/>
    <xf numFmtId="0" fontId="23" fillId="13" borderId="0" applyNumberFormat="0" applyBorder="0" applyAlignment="0" applyProtection="0"/>
    <xf numFmtId="0" fontId="43" fillId="15" borderId="0" applyNumberFormat="0" applyBorder="0" applyAlignment="0" applyProtection="0"/>
    <xf numFmtId="0" fontId="23" fillId="18" borderId="0" applyNumberFormat="0" applyBorder="0" applyAlignment="0" applyProtection="0"/>
    <xf numFmtId="0" fontId="43" fillId="6" borderId="0" applyNumberFormat="0" applyBorder="0" applyAlignment="0" applyProtection="0"/>
    <xf numFmtId="0" fontId="23" fillId="19" borderId="0" applyNumberFormat="0" applyBorder="0" applyAlignment="0" applyProtection="0"/>
    <xf numFmtId="0" fontId="43" fillId="12" borderId="0" applyNumberFormat="0" applyBorder="0" applyAlignment="0" applyProtection="0"/>
    <xf numFmtId="0" fontId="23" fillId="20" borderId="0" applyNumberFormat="0" applyBorder="0" applyAlignment="0" applyProtection="0"/>
    <xf numFmtId="0" fontId="43" fillId="7" borderId="0" applyNumberFormat="0" applyBorder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164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5" fillId="6" borderId="0" applyNumberFormat="0" applyBorder="0" applyAlignment="0" applyProtection="0"/>
    <xf numFmtId="0" fontId="45" fillId="10" borderId="0" applyNumberFormat="0" applyBorder="0" applyAlignment="0" applyProtection="0"/>
    <xf numFmtId="0" fontId="26" fillId="21" borderId="38" applyNumberFormat="0" applyAlignment="0" applyProtection="0"/>
    <xf numFmtId="0" fontId="46" fillId="21" borderId="38" applyNumberFormat="0" applyAlignment="0" applyProtection="0"/>
    <xf numFmtId="0" fontId="27" fillId="0" borderId="39" applyNumberFormat="0" applyFill="0" applyAlignment="0" applyProtection="0"/>
    <xf numFmtId="0" fontId="47" fillId="0" borderId="40" applyNumberFormat="0" applyFill="0" applyAlignment="0" applyProtection="0"/>
    <xf numFmtId="0" fontId="28" fillId="0" borderId="41" applyNumberFormat="0" applyFill="0" applyAlignment="0" applyProtection="0"/>
    <xf numFmtId="0" fontId="48" fillId="0" borderId="42" applyNumberFormat="0" applyFill="0" applyAlignment="0" applyProtection="0"/>
    <xf numFmtId="0" fontId="29" fillId="0" borderId="43" applyNumberFormat="0" applyFill="0" applyAlignment="0" applyProtection="0"/>
    <xf numFmtId="0" fontId="4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5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4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4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2" fillId="0" borderId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46" applyNumberFormat="0" applyFill="0" applyAlignment="0" applyProtection="0"/>
    <xf numFmtId="0" fontId="52" fillId="0" borderId="47" applyNumberFormat="0" applyFill="0" applyAlignment="0" applyProtection="0"/>
    <xf numFmtId="0" fontId="33" fillId="8" borderId="0" applyNumberFormat="0" applyBorder="0" applyAlignment="0" applyProtection="0"/>
    <xf numFmtId="0" fontId="53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3" fillId="25" borderId="0" applyNumberFormat="0" applyBorder="0" applyAlignment="0" applyProtection="0"/>
    <xf numFmtId="0" fontId="23" fillId="26" borderId="0" applyNumberFormat="0" applyBorder="0" applyAlignment="0" applyProtection="0"/>
    <xf numFmtId="0" fontId="43" fillId="17" borderId="0" applyNumberFormat="0" applyBorder="0" applyAlignment="0" applyProtection="0"/>
    <xf numFmtId="0" fontId="23" fillId="27" borderId="0" applyNumberFormat="0" applyBorder="0" applyAlignment="0" applyProtection="0"/>
    <xf numFmtId="0" fontId="43" fillId="15" borderId="0" applyNumberFormat="0" applyBorder="0" applyAlignment="0" applyProtection="0"/>
    <xf numFmtId="0" fontId="23" fillId="18" borderId="0" applyNumberFormat="0" applyBorder="0" applyAlignment="0" applyProtection="0"/>
    <xf numFmtId="0" fontId="43" fillId="28" borderId="0" applyNumberFormat="0" applyBorder="0" applyAlignment="0" applyProtection="0"/>
    <xf numFmtId="0" fontId="23" fillId="19" borderId="0" applyNumberFormat="0" applyBorder="0" applyAlignment="0" applyProtection="0"/>
    <xf numFmtId="0" fontId="43" fillId="19" borderId="0" applyNumberFormat="0" applyBorder="0" applyAlignment="0" applyProtection="0"/>
    <xf numFmtId="0" fontId="23" fillId="17" borderId="0" applyNumberFormat="0" applyBorder="0" applyAlignment="0" applyProtection="0"/>
    <xf numFmtId="0" fontId="43" fillId="26" borderId="0" applyNumberFormat="0" applyBorder="0" applyAlignment="0" applyProtection="0"/>
    <xf numFmtId="0" fontId="40" fillId="0" borderId="0"/>
    <xf numFmtId="0" fontId="3" fillId="2" borderId="0" applyNumberFormat="0" applyBorder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9" fillId="0" borderId="43" applyNumberFormat="0" applyFill="0" applyAlignment="0" applyProtection="0"/>
    <xf numFmtId="0" fontId="49" fillId="0" borderId="44" applyNumberFormat="0" applyFill="0" applyAlignment="0" applyProtection="0"/>
    <xf numFmtId="0" fontId="4" fillId="0" borderId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9" fillId="0" borderId="44" applyNumberFormat="0" applyFill="0" applyAlignment="0" applyProtection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0" fillId="0" borderId="0"/>
    <xf numFmtId="0" fontId="40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40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44" fillId="0" borderId="37" applyNumberFormat="0" applyFill="0" applyAlignment="0" applyProtection="0"/>
    <xf numFmtId="0" fontId="55" fillId="23" borderId="48" applyNumberFormat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9" fillId="0" borderId="43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55" fillId="23" borderId="48" applyNumberFormat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54" fillId="14" borderId="48" applyNumberFormat="0" applyAlignment="0" applyProtection="0"/>
    <xf numFmtId="0" fontId="55" fillId="23" borderId="48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24" fillId="0" borderId="36" applyNumberFormat="0" applyFill="0" applyAlignment="0" applyProtection="0"/>
    <xf numFmtId="0" fontId="35" fillId="11" borderId="48" applyNumberFormat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55" fillId="23" borderId="48" applyNumberFormat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55" fillId="23" borderId="48" applyNumberFormat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56" fillId="23" borderId="49" applyNumberFormat="0" applyAlignment="0" applyProtection="0"/>
    <xf numFmtId="0" fontId="37" fillId="22" borderId="49" applyNumberFormat="0" applyAlignment="0" applyProtection="0"/>
    <xf numFmtId="0" fontId="55" fillId="23" borderId="48" applyNumberFormat="0" applyAlignment="0" applyProtection="0"/>
    <xf numFmtId="0" fontId="36" fillId="22" borderId="48" applyNumberFormat="0" applyAlignment="0" applyProtection="0"/>
    <xf numFmtId="0" fontId="54" fillId="14" borderId="48" applyNumberFormat="0" applyAlignment="0" applyProtection="0"/>
    <xf numFmtId="0" fontId="35" fillId="11" borderId="48" applyNumberFormat="0" applyAlignment="0" applyProtection="0"/>
    <xf numFmtId="0" fontId="40" fillId="9" borderId="45" applyNumberFormat="0" applyFont="0" applyAlignment="0" applyProtection="0"/>
    <xf numFmtId="0" fontId="21" fillId="9" borderId="45" applyNumberFormat="0" applyFon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24" fillId="0" borderId="36" applyNumberFormat="0" applyFill="0" applyAlignment="0" applyProtection="0"/>
    <xf numFmtId="0" fontId="36" fillId="22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24" fillId="0" borderId="36" applyNumberFormat="0" applyFill="0" applyAlignment="0" applyProtection="0"/>
    <xf numFmtId="0" fontId="44" fillId="0" borderId="37" applyNumberFormat="0" applyFill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35" fillId="11" borderId="48" applyNumberFormat="0" applyAlignment="0" applyProtection="0"/>
    <xf numFmtId="0" fontId="21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21" fillId="9" borderId="45" applyNumberFormat="0" applyFont="0" applyAlignment="0" applyProtection="0"/>
    <xf numFmtId="0" fontId="40" fillId="9" borderId="45" applyNumberFormat="0" applyFont="0" applyAlignment="0" applyProtection="0"/>
    <xf numFmtId="0" fontId="35" fillId="11" borderId="48" applyNumberFormat="0" applyAlignment="0" applyProtection="0"/>
    <xf numFmtId="0" fontId="54" fillId="14" borderId="48" applyNumberFormat="0" applyAlignment="0" applyProtection="0"/>
    <xf numFmtId="0" fontId="36" fillId="22" borderId="48" applyNumberFormat="0" applyAlignment="0" applyProtection="0"/>
    <xf numFmtId="0" fontId="55" fillId="23" borderId="48" applyNumberFormat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  <xf numFmtId="0" fontId="44" fillId="0" borderId="37" applyNumberFormat="0" applyFill="0" applyAlignment="0" applyProtection="0"/>
    <xf numFmtId="0" fontId="40" fillId="9" borderId="45" applyNumberFormat="0" applyFont="0" applyAlignment="0" applyProtection="0"/>
    <xf numFmtId="0" fontId="24" fillId="0" borderId="36" applyNumberFormat="0" applyFill="0" applyAlignment="0" applyProtection="0"/>
    <xf numFmtId="0" fontId="37" fillId="22" borderId="49" applyNumberFormat="0" applyAlignment="0" applyProtection="0"/>
    <xf numFmtId="0" fontId="56" fillId="23" borderId="49" applyNumberFormat="0" applyAlignment="0" applyProtection="0"/>
  </cellStyleXfs>
  <cellXfs count="114">
    <xf numFmtId="0" fontId="0" fillId="0" borderId="0" xfId="0"/>
    <xf numFmtId="0" fontId="4" fillId="0" borderId="0" xfId="0" applyFont="1"/>
    <xf numFmtId="0" fontId="11" fillId="0" borderId="0" xfId="0" applyFont="1"/>
    <xf numFmtId="3" fontId="1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7" fillId="3" borderId="23" xfId="0" applyFont="1" applyFill="1" applyBorder="1" applyAlignment="1">
      <alignment horizontal="center"/>
    </xf>
    <xf numFmtId="3" fontId="15" fillId="3" borderId="26" xfId="0" applyNumberFormat="1" applyFont="1" applyFill="1" applyBorder="1"/>
    <xf numFmtId="3" fontId="15" fillId="3" borderId="27" xfId="0" applyNumberFormat="1" applyFont="1" applyFill="1" applyBorder="1"/>
    <xf numFmtId="3" fontId="15" fillId="3" borderId="28" xfId="0" applyNumberFormat="1" applyFont="1" applyFill="1" applyBorder="1"/>
    <xf numFmtId="3" fontId="13" fillId="3" borderId="27" xfId="0" applyNumberFormat="1" applyFont="1" applyFill="1" applyBorder="1"/>
    <xf numFmtId="3" fontId="18" fillId="3" borderId="27" xfId="0" applyNumberFormat="1" applyFont="1" applyFill="1" applyBorder="1"/>
    <xf numFmtId="3" fontId="13" fillId="3" borderId="29" xfId="0" applyNumberFormat="1" applyFont="1" applyFill="1" applyBorder="1"/>
    <xf numFmtId="0" fontId="7" fillId="3" borderId="28" xfId="0" applyFont="1" applyFill="1" applyBorder="1" applyAlignment="1">
      <alignment horizontal="center"/>
    </xf>
    <xf numFmtId="3" fontId="13" fillId="3" borderId="26" xfId="0" applyNumberFormat="1" applyFont="1" applyFill="1" applyBorder="1"/>
    <xf numFmtId="3" fontId="15" fillId="3" borderId="34" xfId="0" applyNumberFormat="1" applyFont="1" applyFill="1" applyBorder="1"/>
    <xf numFmtId="3" fontId="18" fillId="3" borderId="26" xfId="0" applyNumberFormat="1" applyFont="1" applyFill="1" applyBorder="1"/>
    <xf numFmtId="3" fontId="13" fillId="3" borderId="35" xfId="0" applyNumberFormat="1" applyFont="1" applyFill="1" applyBorder="1"/>
    <xf numFmtId="9" fontId="13" fillId="0" borderId="26" xfId="1" applyFont="1" applyBorder="1"/>
    <xf numFmtId="0" fontId="11" fillId="0" borderId="51" xfId="0" applyFont="1" applyBorder="1"/>
    <xf numFmtId="0" fontId="11" fillId="0" borderId="0" xfId="0" applyFont="1" applyBorder="1"/>
    <xf numFmtId="0" fontId="11" fillId="0" borderId="6" xfId="0" applyFont="1" applyBorder="1"/>
    <xf numFmtId="0" fontId="11" fillId="0" borderId="13" xfId="0" applyFont="1" applyBorder="1"/>
    <xf numFmtId="0" fontId="11" fillId="0" borderId="13" xfId="0" applyFont="1" applyFill="1" applyBorder="1"/>
    <xf numFmtId="0" fontId="11" fillId="0" borderId="6" xfId="0" applyFont="1" applyFill="1" applyBorder="1"/>
    <xf numFmtId="0" fontId="11" fillId="0" borderId="52" xfId="0" applyFont="1" applyBorder="1"/>
    <xf numFmtId="0" fontId="11" fillId="0" borderId="18" xfId="0" applyFont="1" applyBorder="1"/>
    <xf numFmtId="0" fontId="16" fillId="0" borderId="51" xfId="0" applyFont="1" applyBorder="1"/>
    <xf numFmtId="0" fontId="16" fillId="0" borderId="13" xfId="0" applyFont="1" applyFill="1" applyBorder="1"/>
    <xf numFmtId="3" fontId="12" fillId="0" borderId="0" xfId="0" applyNumberFormat="1" applyFont="1" applyBorder="1"/>
    <xf numFmtId="3" fontId="12" fillId="0" borderId="12" xfId="0" applyNumberFormat="1" applyFont="1" applyBorder="1"/>
    <xf numFmtId="3" fontId="12" fillId="0" borderId="7" xfId="0" applyNumberFormat="1" applyFont="1" applyBorder="1"/>
    <xf numFmtId="3" fontId="12" fillId="0" borderId="8" xfId="0" applyNumberFormat="1" applyFont="1" applyBorder="1"/>
    <xf numFmtId="3" fontId="12" fillId="0" borderId="9" xfId="0" applyNumberFormat="1" applyFont="1" applyBorder="1"/>
    <xf numFmtId="3" fontId="12" fillId="0" borderId="6" xfId="0" applyNumberFormat="1" applyFont="1" applyBorder="1"/>
    <xf numFmtId="3" fontId="12" fillId="0" borderId="15" xfId="0" applyNumberFormat="1" applyFont="1" applyBorder="1"/>
    <xf numFmtId="3" fontId="14" fillId="0" borderId="10" xfId="0" applyNumberFormat="1" applyFont="1" applyBorder="1"/>
    <xf numFmtId="3" fontId="14" fillId="0" borderId="11" xfId="0" applyNumberFormat="1" applyFont="1" applyBorder="1"/>
    <xf numFmtId="3" fontId="14" fillId="0" borderId="12" xfId="0" applyNumberFormat="1" applyFont="1" applyBorder="1"/>
    <xf numFmtId="3" fontId="14" fillId="0" borderId="13" xfId="0" applyNumberFormat="1" applyFont="1" applyBorder="1"/>
    <xf numFmtId="3" fontId="14" fillId="0" borderId="7" xfId="0" applyNumberFormat="1" applyFont="1" applyBorder="1"/>
    <xf numFmtId="3" fontId="14" fillId="0" borderId="8" xfId="0" applyNumberFormat="1" applyFont="1" applyBorder="1"/>
    <xf numFmtId="3" fontId="14" fillId="0" borderId="9" xfId="0" applyNumberFormat="1" applyFont="1" applyBorder="1"/>
    <xf numFmtId="3" fontId="14" fillId="0" borderId="6" xfId="0" applyNumberFormat="1" applyFont="1" applyBorder="1"/>
    <xf numFmtId="3" fontId="14" fillId="0" borderId="3" xfId="0" applyNumberFormat="1" applyFont="1" applyBorder="1"/>
    <xf numFmtId="3" fontId="14" fillId="0" borderId="2" xfId="0" applyNumberFormat="1" applyFont="1" applyBorder="1"/>
    <xf numFmtId="3" fontId="14" fillId="0" borderId="14" xfId="0" applyNumberFormat="1" applyFont="1" applyBorder="1"/>
    <xf numFmtId="3" fontId="14" fillId="0" borderId="15" xfId="0" applyNumberFormat="1" applyFont="1" applyBorder="1"/>
    <xf numFmtId="3" fontId="14" fillId="0" borderId="0" xfId="0" applyNumberFormat="1" applyFont="1" applyBorder="1"/>
    <xf numFmtId="3" fontId="12" fillId="0" borderId="19" xfId="0" applyNumberFormat="1" applyFont="1" applyBorder="1"/>
    <xf numFmtId="3" fontId="12" fillId="0" borderId="20" xfId="0" applyNumberFormat="1" applyFont="1" applyBorder="1"/>
    <xf numFmtId="3" fontId="12" fillId="0" borderId="21" xfId="0" applyNumberFormat="1" applyFont="1" applyBorder="1"/>
    <xf numFmtId="3" fontId="12" fillId="0" borderId="22" xfId="0" applyNumberFormat="1" applyFont="1" applyBorder="1"/>
    <xf numFmtId="3" fontId="14" fillId="0" borderId="17" xfId="0" applyNumberFormat="1" applyFont="1" applyBorder="1"/>
    <xf numFmtId="3" fontId="12" fillId="0" borderId="17" xfId="0" applyNumberFormat="1" applyFont="1" applyBorder="1"/>
    <xf numFmtId="3" fontId="17" fillId="0" borderId="12" xfId="0" applyNumberFormat="1" applyFont="1" applyBorder="1"/>
    <xf numFmtId="0" fontId="20" fillId="0" borderId="13" xfId="0" applyFont="1" applyFill="1" applyBorder="1"/>
    <xf numFmtId="3" fontId="17" fillId="0" borderId="6" xfId="0" applyNumberFormat="1" applyFont="1" applyBorder="1"/>
    <xf numFmtId="3" fontId="17" fillId="0" borderId="7" xfId="0" applyNumberFormat="1" applyFont="1" applyBorder="1"/>
    <xf numFmtId="3" fontId="17" fillId="0" borderId="8" xfId="0" applyNumberFormat="1" applyFont="1" applyBorder="1"/>
    <xf numFmtId="3" fontId="17" fillId="0" borderId="9" xfId="0" applyNumberFormat="1" applyFont="1" applyBorder="1"/>
    <xf numFmtId="3" fontId="19" fillId="0" borderId="12" xfId="0" applyNumberFormat="1" applyFont="1" applyBorder="1"/>
    <xf numFmtId="3" fontId="12" fillId="0" borderId="3" xfId="0" applyNumberFormat="1" applyFont="1" applyBorder="1"/>
    <xf numFmtId="3" fontId="12" fillId="0" borderId="2" xfId="0" applyNumberFormat="1" applyFont="1" applyBorder="1"/>
    <xf numFmtId="3" fontId="12" fillId="0" borderId="14" xfId="0" applyNumberFormat="1" applyFont="1" applyBorder="1"/>
    <xf numFmtId="0" fontId="6" fillId="0" borderId="0" xfId="0" applyFont="1" applyBorder="1"/>
    <xf numFmtId="0" fontId="1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16" xfId="0" applyFont="1" applyBorder="1"/>
    <xf numFmtId="0" fontId="7" fillId="0" borderId="5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4" fillId="0" borderId="51" xfId="0" applyFont="1" applyBorder="1"/>
    <xf numFmtId="0" fontId="11" fillId="0" borderId="58" xfId="0" applyFont="1" applyBorder="1"/>
    <xf numFmtId="3" fontId="12" fillId="0" borderId="59" xfId="0" applyNumberFormat="1" applyFont="1" applyBorder="1"/>
    <xf numFmtId="3" fontId="13" fillId="3" borderId="56" xfId="0" applyNumberFormat="1" applyFont="1" applyFill="1" applyBorder="1"/>
    <xf numFmtId="3" fontId="12" fillId="0" borderId="55" xfId="0" applyNumberFormat="1" applyFont="1" applyBorder="1"/>
    <xf numFmtId="3" fontId="12" fillId="0" borderId="54" xfId="0" applyNumberFormat="1" applyFont="1" applyBorder="1"/>
    <xf numFmtId="3" fontId="12" fillId="0" borderId="58" xfId="0" applyNumberFormat="1" applyFont="1" applyBorder="1"/>
    <xf numFmtId="3" fontId="13" fillId="3" borderId="28" xfId="0" applyNumberFormat="1" applyFont="1" applyFill="1" applyBorder="1"/>
    <xf numFmtId="3" fontId="13" fillId="3" borderId="34" xfId="0" applyNumberFormat="1" applyFont="1" applyFill="1" applyBorder="1"/>
    <xf numFmtId="9" fontId="13" fillId="0" borderId="34" xfId="1" applyFont="1" applyBorder="1"/>
    <xf numFmtId="9" fontId="13" fillId="0" borderId="27" xfId="1" applyFont="1" applyBorder="1"/>
    <xf numFmtId="0" fontId="60" fillId="29" borderId="30" xfId="0" applyFont="1" applyFill="1" applyBorder="1"/>
    <xf numFmtId="0" fontId="61" fillId="29" borderId="31" xfId="0" applyFont="1" applyFill="1" applyBorder="1"/>
    <xf numFmtId="0" fontId="61" fillId="29" borderId="25" xfId="0" applyFont="1" applyFill="1" applyBorder="1" applyAlignment="1">
      <alignment horizontal="center" vertical="center"/>
    </xf>
    <xf numFmtId="3" fontId="62" fillId="29" borderId="25" xfId="0" applyNumberFormat="1" applyFont="1" applyFill="1" applyBorder="1" applyAlignment="1">
      <alignment horizontal="right"/>
    </xf>
    <xf numFmtId="3" fontId="62" fillId="29" borderId="31" xfId="0" applyNumberFormat="1" applyFont="1" applyFill="1" applyBorder="1" applyAlignment="1">
      <alignment horizontal="right"/>
    </xf>
    <xf numFmtId="3" fontId="62" fillId="29" borderId="33" xfId="0" applyNumberFormat="1" applyFont="1" applyFill="1" applyBorder="1" applyAlignment="1">
      <alignment horizontal="right"/>
    </xf>
    <xf numFmtId="3" fontId="62" fillId="29" borderId="32" xfId="0" applyNumberFormat="1" applyFont="1" applyFill="1" applyBorder="1" applyAlignment="1">
      <alignment horizontal="right"/>
    </xf>
    <xf numFmtId="3" fontId="62" fillId="29" borderId="61" xfId="0" applyNumberFormat="1" applyFont="1" applyFill="1" applyBorder="1" applyAlignment="1">
      <alignment horizontal="right"/>
    </xf>
    <xf numFmtId="3" fontId="62" fillId="29" borderId="60" xfId="0" applyNumberFormat="1" applyFont="1" applyFill="1" applyBorder="1" applyAlignment="1">
      <alignment horizontal="right"/>
    </xf>
    <xf numFmtId="9" fontId="63" fillId="29" borderId="25" xfId="0" applyNumberFormat="1" applyFont="1" applyFill="1" applyBorder="1"/>
    <xf numFmtId="0" fontId="5" fillId="0" borderId="53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8" fillId="0" borderId="5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62" fillId="29" borderId="6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</cellXfs>
  <cellStyles count="479">
    <cellStyle name="20 % – Zvýraznění1 2" xfId="2" xr:uid="{00000000-0005-0000-0000-000000000000}"/>
    <cellStyle name="20 % – Zvýraznění1 3" xfId="3" xr:uid="{00000000-0005-0000-0000-000001000000}"/>
    <cellStyle name="20 % – Zvýraznění2 2" xfId="4" xr:uid="{00000000-0005-0000-0000-000002000000}"/>
    <cellStyle name="20 % – Zvýraznění2 3" xfId="5" xr:uid="{00000000-0005-0000-0000-000003000000}"/>
    <cellStyle name="20 % – Zvýraznění3 2" xfId="6" xr:uid="{00000000-0005-0000-0000-000004000000}"/>
    <cellStyle name="20 % – Zvýraznění3 3" xfId="7" xr:uid="{00000000-0005-0000-0000-000005000000}"/>
    <cellStyle name="20 % – Zvýraznění4 2" xfId="8" xr:uid="{00000000-0005-0000-0000-000006000000}"/>
    <cellStyle name="20 % – Zvýraznění4 3" xfId="9" xr:uid="{00000000-0005-0000-0000-000007000000}"/>
    <cellStyle name="20 % – Zvýraznění5 2" xfId="10" xr:uid="{00000000-0005-0000-0000-000008000000}"/>
    <cellStyle name="20 % – Zvýraznění5 3" xfId="11" xr:uid="{00000000-0005-0000-0000-000009000000}"/>
    <cellStyle name="20 % – Zvýraznění6 2" xfId="12" xr:uid="{00000000-0005-0000-0000-00000A000000}"/>
    <cellStyle name="20 % – Zvýraznění6 3" xfId="13" xr:uid="{00000000-0005-0000-0000-00000B000000}"/>
    <cellStyle name="40 % – Zvýraznění1 2" xfId="14" xr:uid="{00000000-0005-0000-0000-00000C000000}"/>
    <cellStyle name="40 % – Zvýraznění1 3" xfId="15" xr:uid="{00000000-0005-0000-0000-00000D000000}"/>
    <cellStyle name="40 % – Zvýraznění2 2" xfId="16" xr:uid="{00000000-0005-0000-0000-00000E000000}"/>
    <cellStyle name="40 % – Zvýraznění2 3" xfId="17" xr:uid="{00000000-0005-0000-0000-00000F000000}"/>
    <cellStyle name="40 % – Zvýraznění3 2" xfId="18" xr:uid="{00000000-0005-0000-0000-000010000000}"/>
    <cellStyle name="40 % – Zvýraznění3 3" xfId="19" xr:uid="{00000000-0005-0000-0000-000011000000}"/>
    <cellStyle name="40 % – Zvýraznění4 2" xfId="20" xr:uid="{00000000-0005-0000-0000-000012000000}"/>
    <cellStyle name="40 % – Zvýraznění4 3" xfId="21" xr:uid="{00000000-0005-0000-0000-000013000000}"/>
    <cellStyle name="40 % – Zvýraznění5 2" xfId="22" xr:uid="{00000000-0005-0000-0000-000014000000}"/>
    <cellStyle name="40 % – Zvýraznění5 3" xfId="23" xr:uid="{00000000-0005-0000-0000-000015000000}"/>
    <cellStyle name="40 % – Zvýraznění6 2" xfId="24" xr:uid="{00000000-0005-0000-0000-000016000000}"/>
    <cellStyle name="40 % – Zvýraznění6 3" xfId="25" xr:uid="{00000000-0005-0000-0000-000017000000}"/>
    <cellStyle name="60 % – Zvýraznění1 2" xfId="26" xr:uid="{00000000-0005-0000-0000-000018000000}"/>
    <cellStyle name="60 % – Zvýraznění1 3" xfId="27" xr:uid="{00000000-0005-0000-0000-000019000000}"/>
    <cellStyle name="60 % – Zvýraznění2 2" xfId="28" xr:uid="{00000000-0005-0000-0000-00001A000000}"/>
    <cellStyle name="60 % – Zvýraznění2 3" xfId="29" xr:uid="{00000000-0005-0000-0000-00001B000000}"/>
    <cellStyle name="60 % – Zvýraznění3 2" xfId="30" xr:uid="{00000000-0005-0000-0000-00001C000000}"/>
    <cellStyle name="60 % – Zvýraznění3 3" xfId="31" xr:uid="{00000000-0005-0000-0000-00001D000000}"/>
    <cellStyle name="60 % – Zvýraznění4 2" xfId="32" xr:uid="{00000000-0005-0000-0000-00001E000000}"/>
    <cellStyle name="60 % – Zvýraznění4 3" xfId="33" xr:uid="{00000000-0005-0000-0000-00001F000000}"/>
    <cellStyle name="60 % – Zvýraznění5 2" xfId="34" xr:uid="{00000000-0005-0000-0000-000020000000}"/>
    <cellStyle name="60 % – Zvýraznění5 3" xfId="35" xr:uid="{00000000-0005-0000-0000-000021000000}"/>
    <cellStyle name="60 % – Zvýraznění6 2" xfId="36" xr:uid="{00000000-0005-0000-0000-000022000000}"/>
    <cellStyle name="60 % – Zvýraznění6 3" xfId="37" xr:uid="{00000000-0005-0000-0000-000023000000}"/>
    <cellStyle name="Celkem 2" xfId="38" xr:uid="{00000000-0005-0000-0000-000024000000}"/>
    <cellStyle name="Celkem 2 2" xfId="125" xr:uid="{00000000-0005-0000-0000-000025000000}"/>
    <cellStyle name="Celkem 2 2 2" xfId="193" xr:uid="{00000000-0005-0000-0000-000026000000}"/>
    <cellStyle name="Celkem 2 2 2 2" xfId="280" xr:uid="{00000000-0005-0000-0000-000027000000}"/>
    <cellStyle name="Celkem 2 2 2 3" xfId="336" xr:uid="{00000000-0005-0000-0000-000028000000}"/>
    <cellStyle name="Celkem 2 2 2 4" xfId="392" xr:uid="{00000000-0005-0000-0000-000029000000}"/>
    <cellStyle name="Celkem 2 2 2 5" xfId="452" xr:uid="{00000000-0005-0000-0000-00002A000000}"/>
    <cellStyle name="Celkem 2 2 3" xfId="161" xr:uid="{00000000-0005-0000-0000-00002B000000}"/>
    <cellStyle name="Celkem 2 2 3 2" xfId="250" xr:uid="{00000000-0005-0000-0000-00002C000000}"/>
    <cellStyle name="Celkem 2 2 3 3" xfId="223" xr:uid="{00000000-0005-0000-0000-00002D000000}"/>
    <cellStyle name="Celkem 2 2 3 4" xfId="240" xr:uid="{00000000-0005-0000-0000-00002E000000}"/>
    <cellStyle name="Celkem 2 2 3 5" xfId="422" xr:uid="{00000000-0005-0000-0000-00002F000000}"/>
    <cellStyle name="Celkem 2 2 4" xfId="181" xr:uid="{00000000-0005-0000-0000-000030000000}"/>
    <cellStyle name="Celkem 2 2 4 2" xfId="268" xr:uid="{00000000-0005-0000-0000-000031000000}"/>
    <cellStyle name="Celkem 2 2 4 3" xfId="324" xr:uid="{00000000-0005-0000-0000-000032000000}"/>
    <cellStyle name="Celkem 2 2 4 4" xfId="380" xr:uid="{00000000-0005-0000-0000-000033000000}"/>
    <cellStyle name="Celkem 2 2 4 5" xfId="440" xr:uid="{00000000-0005-0000-0000-000034000000}"/>
    <cellStyle name="Celkem 2 2 5" xfId="244" xr:uid="{00000000-0005-0000-0000-000035000000}"/>
    <cellStyle name="Celkem 2 3" xfId="170" xr:uid="{00000000-0005-0000-0000-000036000000}"/>
    <cellStyle name="Celkem 2 3 2" xfId="259" xr:uid="{00000000-0005-0000-0000-000037000000}"/>
    <cellStyle name="Celkem 2 3 3" xfId="315" xr:uid="{00000000-0005-0000-0000-000038000000}"/>
    <cellStyle name="Celkem 2 3 4" xfId="371" xr:uid="{00000000-0005-0000-0000-000039000000}"/>
    <cellStyle name="Celkem 2 3 5" xfId="431" xr:uid="{00000000-0005-0000-0000-00003A000000}"/>
    <cellStyle name="Celkem 2 4" xfId="175" xr:uid="{00000000-0005-0000-0000-00003B000000}"/>
    <cellStyle name="Celkem 2 4 2" xfId="262" xr:uid="{00000000-0005-0000-0000-00003C000000}"/>
    <cellStyle name="Celkem 2 4 3" xfId="318" xr:uid="{00000000-0005-0000-0000-00003D000000}"/>
    <cellStyle name="Celkem 2 4 4" xfId="374" xr:uid="{00000000-0005-0000-0000-00003E000000}"/>
    <cellStyle name="Celkem 2 4 5" xfId="434" xr:uid="{00000000-0005-0000-0000-00003F000000}"/>
    <cellStyle name="Celkem 2 5" xfId="218" xr:uid="{00000000-0005-0000-0000-000040000000}"/>
    <cellStyle name="Celkem 2 5 2" xfId="304" xr:uid="{00000000-0005-0000-0000-000041000000}"/>
    <cellStyle name="Celkem 2 5 3" xfId="360" xr:uid="{00000000-0005-0000-0000-000042000000}"/>
    <cellStyle name="Celkem 2 5 4" xfId="416" xr:uid="{00000000-0005-0000-0000-000043000000}"/>
    <cellStyle name="Celkem 2 5 5" xfId="476" xr:uid="{00000000-0005-0000-0000-000044000000}"/>
    <cellStyle name="Celkem 3" xfId="39" xr:uid="{00000000-0005-0000-0000-000045000000}"/>
    <cellStyle name="Celkem 3 2" xfId="126" xr:uid="{00000000-0005-0000-0000-000046000000}"/>
    <cellStyle name="Celkem 3 2 2" xfId="194" xr:uid="{00000000-0005-0000-0000-000047000000}"/>
    <cellStyle name="Celkem 3 2 2 2" xfId="281" xr:uid="{00000000-0005-0000-0000-000048000000}"/>
    <cellStyle name="Celkem 3 2 2 3" xfId="337" xr:uid="{00000000-0005-0000-0000-000049000000}"/>
    <cellStyle name="Celkem 3 2 2 4" xfId="393" xr:uid="{00000000-0005-0000-0000-00004A000000}"/>
    <cellStyle name="Celkem 3 2 2 5" xfId="453" xr:uid="{00000000-0005-0000-0000-00004B000000}"/>
    <cellStyle name="Celkem 3 2 3" xfId="160" xr:uid="{00000000-0005-0000-0000-00004C000000}"/>
    <cellStyle name="Celkem 3 2 3 2" xfId="249" xr:uid="{00000000-0005-0000-0000-00004D000000}"/>
    <cellStyle name="Celkem 3 2 3 3" xfId="224" xr:uid="{00000000-0005-0000-0000-00004E000000}"/>
    <cellStyle name="Celkem 3 2 3 4" xfId="239" xr:uid="{00000000-0005-0000-0000-00004F000000}"/>
    <cellStyle name="Celkem 3 2 3 5" xfId="421" xr:uid="{00000000-0005-0000-0000-000050000000}"/>
    <cellStyle name="Celkem 3 2 4" xfId="158" xr:uid="{00000000-0005-0000-0000-000051000000}"/>
    <cellStyle name="Celkem 3 2 4 2" xfId="247" xr:uid="{00000000-0005-0000-0000-000052000000}"/>
    <cellStyle name="Celkem 3 2 4 3" xfId="226" xr:uid="{00000000-0005-0000-0000-000053000000}"/>
    <cellStyle name="Celkem 3 2 4 4" xfId="238" xr:uid="{00000000-0005-0000-0000-000054000000}"/>
    <cellStyle name="Celkem 3 2 4 5" xfId="419" xr:uid="{00000000-0005-0000-0000-000055000000}"/>
    <cellStyle name="Celkem 3 2 5" xfId="246" xr:uid="{00000000-0005-0000-0000-000056000000}"/>
    <cellStyle name="Celkem 3 3" xfId="171" xr:uid="{00000000-0005-0000-0000-000057000000}"/>
    <cellStyle name="Celkem 3 3 2" xfId="260" xr:uid="{00000000-0005-0000-0000-000058000000}"/>
    <cellStyle name="Celkem 3 3 3" xfId="316" xr:uid="{00000000-0005-0000-0000-000059000000}"/>
    <cellStyle name="Celkem 3 3 4" xfId="372" xr:uid="{00000000-0005-0000-0000-00005A000000}"/>
    <cellStyle name="Celkem 3 3 5" xfId="432" xr:uid="{00000000-0005-0000-0000-00005B000000}"/>
    <cellStyle name="Celkem 3 4" xfId="174" xr:uid="{00000000-0005-0000-0000-00005C000000}"/>
    <cellStyle name="Celkem 3 4 2" xfId="261" xr:uid="{00000000-0005-0000-0000-00005D000000}"/>
    <cellStyle name="Celkem 3 4 3" xfId="317" xr:uid="{00000000-0005-0000-0000-00005E000000}"/>
    <cellStyle name="Celkem 3 4 4" xfId="373" xr:uid="{00000000-0005-0000-0000-00005F000000}"/>
    <cellStyle name="Celkem 3 4 5" xfId="433" xr:uid="{00000000-0005-0000-0000-000060000000}"/>
    <cellStyle name="Celkem 3 5" xfId="216" xr:uid="{00000000-0005-0000-0000-000061000000}"/>
    <cellStyle name="Celkem 3 5 2" xfId="302" xr:uid="{00000000-0005-0000-0000-000062000000}"/>
    <cellStyle name="Celkem 3 5 3" xfId="358" xr:uid="{00000000-0005-0000-0000-000063000000}"/>
    <cellStyle name="Celkem 3 5 4" xfId="414" xr:uid="{00000000-0005-0000-0000-000064000000}"/>
    <cellStyle name="Celkem 3 5 5" xfId="474" xr:uid="{00000000-0005-0000-0000-000065000000}"/>
    <cellStyle name="Comma 2" xfId="40" xr:uid="{00000000-0005-0000-0000-000066000000}"/>
    <cellStyle name="Čárka 2" xfId="138" xr:uid="{00000000-0005-0000-0000-000067000000}"/>
    <cellStyle name="Čárka 2 2" xfId="141" xr:uid="{00000000-0005-0000-0000-000068000000}"/>
    <cellStyle name="Čárka 2 3" xfId="154" xr:uid="{00000000-0005-0000-0000-000069000000}"/>
    <cellStyle name="Čárka 3" xfId="142" xr:uid="{00000000-0005-0000-0000-00006A000000}"/>
    <cellStyle name="Čárka 4" xfId="41" xr:uid="{00000000-0005-0000-0000-00006B000000}"/>
    <cellStyle name="Hypertextový odkaz 2" xfId="42" xr:uid="{00000000-0005-0000-0000-00006C000000}"/>
    <cellStyle name="Chybně" xfId="124" xr:uid="{00000000-0005-0000-0000-00006D000000}"/>
    <cellStyle name="Chybně 2" xfId="43" xr:uid="{00000000-0005-0000-0000-00006E000000}"/>
    <cellStyle name="Chybně 3" xfId="44" xr:uid="{00000000-0005-0000-0000-00006F000000}"/>
    <cellStyle name="Kontrolní buňka 2" xfId="45" xr:uid="{00000000-0005-0000-0000-000070000000}"/>
    <cellStyle name="Kontrolní buňka 3" xfId="46" xr:uid="{00000000-0005-0000-0000-000071000000}"/>
    <cellStyle name="Nadpis 1 2" xfId="47" xr:uid="{00000000-0005-0000-0000-000072000000}"/>
    <cellStyle name="Nadpis 1 3" xfId="48" xr:uid="{00000000-0005-0000-0000-000073000000}"/>
    <cellStyle name="Nadpis 2 2" xfId="49" xr:uid="{00000000-0005-0000-0000-000074000000}"/>
    <cellStyle name="Nadpis 2 3" xfId="50" xr:uid="{00000000-0005-0000-0000-000075000000}"/>
    <cellStyle name="Nadpis 3 2" xfId="51" xr:uid="{00000000-0005-0000-0000-000076000000}"/>
    <cellStyle name="Nadpis 3 2 2" xfId="127" xr:uid="{00000000-0005-0000-0000-000077000000}"/>
    <cellStyle name="Nadpis 3 2 3" xfId="207" xr:uid="{00000000-0005-0000-0000-000078000000}"/>
    <cellStyle name="Nadpis 3 3" xfId="52" xr:uid="{00000000-0005-0000-0000-000079000000}"/>
    <cellStyle name="Nadpis 3 3 2" xfId="128" xr:uid="{00000000-0005-0000-0000-00007A000000}"/>
    <cellStyle name="Nadpis 3 3 2 2" xfId="173" xr:uid="{00000000-0005-0000-0000-00007B000000}"/>
    <cellStyle name="Nadpis 3 3 3" xfId="172" xr:uid="{00000000-0005-0000-0000-00007C000000}"/>
    <cellStyle name="Nadpis 3 3 4" xfId="143" xr:uid="{00000000-0005-0000-0000-00007D000000}"/>
    <cellStyle name="Nadpis 4 2" xfId="53" xr:uid="{00000000-0005-0000-0000-00007E000000}"/>
    <cellStyle name="Nadpis 4 3" xfId="54" xr:uid="{00000000-0005-0000-0000-00007F000000}"/>
    <cellStyle name="Název 2" xfId="55" xr:uid="{00000000-0005-0000-0000-000080000000}"/>
    <cellStyle name="Název 3" xfId="56" xr:uid="{00000000-0005-0000-0000-000081000000}"/>
    <cellStyle name="Neutrální 2" xfId="57" xr:uid="{00000000-0005-0000-0000-000082000000}"/>
    <cellStyle name="Neutrální 3" xfId="58" xr:uid="{00000000-0005-0000-0000-000083000000}"/>
    <cellStyle name="Normal 2" xfId="59" xr:uid="{00000000-0005-0000-0000-000084000000}"/>
    <cellStyle name="Normal 3" xfId="60" xr:uid="{00000000-0005-0000-0000-000085000000}"/>
    <cellStyle name="Normální" xfId="0" builtinId="0"/>
    <cellStyle name="Normální 10" xfId="61" xr:uid="{00000000-0005-0000-0000-000087000000}"/>
    <cellStyle name="Normální 11" xfId="62" xr:uid="{00000000-0005-0000-0000-000088000000}"/>
    <cellStyle name="Normální 12" xfId="63" xr:uid="{00000000-0005-0000-0000-000089000000}"/>
    <cellStyle name="Normální 12 2" xfId="129" xr:uid="{00000000-0005-0000-0000-00008A000000}"/>
    <cellStyle name="Normální 13" xfId="64" xr:uid="{00000000-0005-0000-0000-00008B000000}"/>
    <cellStyle name="Normální 14" xfId="140" xr:uid="{00000000-0005-0000-0000-00008C000000}"/>
    <cellStyle name="Normální 15" xfId="136" xr:uid="{00000000-0005-0000-0000-00008D000000}"/>
    <cellStyle name="normální 2" xfId="65" xr:uid="{00000000-0005-0000-0000-00008E000000}"/>
    <cellStyle name="Normální 2 10" xfId="123" xr:uid="{00000000-0005-0000-0000-00008F000000}"/>
    <cellStyle name="Normální 2 11" xfId="137" xr:uid="{00000000-0005-0000-0000-000090000000}"/>
    <cellStyle name="normální 2 2" xfId="66" xr:uid="{00000000-0005-0000-0000-000091000000}"/>
    <cellStyle name="normální 2 3" xfId="67" xr:uid="{00000000-0005-0000-0000-000092000000}"/>
    <cellStyle name="normální 2 3 2" xfId="68" xr:uid="{00000000-0005-0000-0000-000093000000}"/>
    <cellStyle name="normální 2 3 2 2" xfId="69" xr:uid="{00000000-0005-0000-0000-000094000000}"/>
    <cellStyle name="normální 2 3 2_PV III. Rozpis rozpočtu VŠ 2011_final_PV" xfId="70" xr:uid="{00000000-0005-0000-0000-000095000000}"/>
    <cellStyle name="normální 2 3_PV III. Rozpis rozpočtu VŠ 2011_final_PV" xfId="71" xr:uid="{00000000-0005-0000-0000-000096000000}"/>
    <cellStyle name="normální 2 4" xfId="72" xr:uid="{00000000-0005-0000-0000-000097000000}"/>
    <cellStyle name="normální 2 4 2" xfId="73" xr:uid="{00000000-0005-0000-0000-000098000000}"/>
    <cellStyle name="normální 2 4_PV III. Rozpis rozpočtu VŠ 2011_final_PV" xfId="74" xr:uid="{00000000-0005-0000-0000-000099000000}"/>
    <cellStyle name="normální 2 5" xfId="75" xr:uid="{00000000-0005-0000-0000-00009A000000}"/>
    <cellStyle name="normální 2 6" xfId="144" xr:uid="{00000000-0005-0000-0000-00009B000000}"/>
    <cellStyle name="normální 2 7" xfId="146" xr:uid="{00000000-0005-0000-0000-00009C000000}"/>
    <cellStyle name="Normální 2 8" xfId="150" xr:uid="{00000000-0005-0000-0000-00009D000000}"/>
    <cellStyle name="Normální 2 9" xfId="156" xr:uid="{00000000-0005-0000-0000-00009E000000}"/>
    <cellStyle name="normální 2_CP2012" xfId="76" xr:uid="{00000000-0005-0000-0000-00009F000000}"/>
    <cellStyle name="normální 3" xfId="77" xr:uid="{00000000-0005-0000-0000-0000A0000000}"/>
    <cellStyle name="normální 3 2" xfId="78" xr:uid="{00000000-0005-0000-0000-0000A1000000}"/>
    <cellStyle name="Normální 3 2 2" xfId="153" xr:uid="{00000000-0005-0000-0000-0000A2000000}"/>
    <cellStyle name="Normální 3 3" xfId="151" xr:uid="{00000000-0005-0000-0000-0000A3000000}"/>
    <cellStyle name="Normální 3 4" xfId="157" xr:uid="{00000000-0005-0000-0000-0000A4000000}"/>
    <cellStyle name="normální 3_CP2012" xfId="79" xr:uid="{00000000-0005-0000-0000-0000A5000000}"/>
    <cellStyle name="normální 4" xfId="80" xr:uid="{00000000-0005-0000-0000-0000A6000000}"/>
    <cellStyle name="normální 4 2" xfId="81" xr:uid="{00000000-0005-0000-0000-0000A7000000}"/>
    <cellStyle name="Normální 4 3" xfId="149" xr:uid="{00000000-0005-0000-0000-0000A8000000}"/>
    <cellStyle name="Normální 4 4" xfId="155" xr:uid="{00000000-0005-0000-0000-0000A9000000}"/>
    <cellStyle name="normální 4_PV Rozpis rozpočtu VŠ 2011 III - tabulkové přílohy" xfId="82" xr:uid="{00000000-0005-0000-0000-0000AA000000}"/>
    <cellStyle name="Normální 5" xfId="83" xr:uid="{00000000-0005-0000-0000-0000AB000000}"/>
    <cellStyle name="normální 5 2" xfId="84" xr:uid="{00000000-0005-0000-0000-0000AC000000}"/>
    <cellStyle name="Normální 6" xfId="85" xr:uid="{00000000-0005-0000-0000-0000AD000000}"/>
    <cellStyle name="Normální 6 2" xfId="86" xr:uid="{00000000-0005-0000-0000-0000AE000000}"/>
    <cellStyle name="normální 7" xfId="87" xr:uid="{00000000-0005-0000-0000-0000AF000000}"/>
    <cellStyle name="Normální 8" xfId="88" xr:uid="{00000000-0005-0000-0000-0000B0000000}"/>
    <cellStyle name="Normální 8 2" xfId="89" xr:uid="{00000000-0005-0000-0000-0000B1000000}"/>
    <cellStyle name="Normální 9" xfId="90" xr:uid="{00000000-0005-0000-0000-0000B2000000}"/>
    <cellStyle name="Poznámka 2" xfId="91" xr:uid="{00000000-0005-0000-0000-0000B3000000}"/>
    <cellStyle name="Poznámka 2 2" xfId="130" xr:uid="{00000000-0005-0000-0000-0000B4000000}"/>
    <cellStyle name="Poznámka 2 2 2" xfId="195" xr:uid="{00000000-0005-0000-0000-0000B5000000}"/>
    <cellStyle name="Poznámka 2 2 2 2" xfId="282" xr:uid="{00000000-0005-0000-0000-0000B6000000}"/>
    <cellStyle name="Poznámka 2 2 2 3" xfId="338" xr:uid="{00000000-0005-0000-0000-0000B7000000}"/>
    <cellStyle name="Poznámka 2 2 2 4" xfId="394" xr:uid="{00000000-0005-0000-0000-0000B8000000}"/>
    <cellStyle name="Poznámka 2 2 2 5" xfId="454" xr:uid="{00000000-0005-0000-0000-0000B9000000}"/>
    <cellStyle name="Poznámka 2 2 3" xfId="208" xr:uid="{00000000-0005-0000-0000-0000BA000000}"/>
    <cellStyle name="Poznámka 2 2 3 2" xfId="294" xr:uid="{00000000-0005-0000-0000-0000BB000000}"/>
    <cellStyle name="Poznámka 2 2 3 3" xfId="350" xr:uid="{00000000-0005-0000-0000-0000BC000000}"/>
    <cellStyle name="Poznámka 2 2 3 4" xfId="406" xr:uid="{00000000-0005-0000-0000-0000BD000000}"/>
    <cellStyle name="Poznámka 2 2 3 5" xfId="466" xr:uid="{00000000-0005-0000-0000-0000BE000000}"/>
    <cellStyle name="Poznámka 2 2 4" xfId="182" xr:uid="{00000000-0005-0000-0000-0000BF000000}"/>
    <cellStyle name="Poznámka 2 2 4 2" xfId="269" xr:uid="{00000000-0005-0000-0000-0000C0000000}"/>
    <cellStyle name="Poznámka 2 2 4 3" xfId="325" xr:uid="{00000000-0005-0000-0000-0000C1000000}"/>
    <cellStyle name="Poznámka 2 2 4 4" xfId="381" xr:uid="{00000000-0005-0000-0000-0000C2000000}"/>
    <cellStyle name="Poznámka 2 2 4 5" xfId="441" xr:uid="{00000000-0005-0000-0000-0000C3000000}"/>
    <cellStyle name="Poznámka 2 2 5" xfId="221" xr:uid="{00000000-0005-0000-0000-0000C4000000}"/>
    <cellStyle name="Poznámka 2 3" xfId="179" xr:uid="{00000000-0005-0000-0000-0000C5000000}"/>
    <cellStyle name="Poznámka 2 3 2" xfId="266" xr:uid="{00000000-0005-0000-0000-0000C6000000}"/>
    <cellStyle name="Poznámka 2 3 3" xfId="322" xr:uid="{00000000-0005-0000-0000-0000C7000000}"/>
    <cellStyle name="Poznámka 2 3 4" xfId="378" xr:uid="{00000000-0005-0000-0000-0000C8000000}"/>
    <cellStyle name="Poznámka 2 3 5" xfId="438" xr:uid="{00000000-0005-0000-0000-0000C9000000}"/>
    <cellStyle name="Poznámka 2 4" xfId="169" xr:uid="{00000000-0005-0000-0000-0000CA000000}"/>
    <cellStyle name="Poznámka 2 4 2" xfId="258" xr:uid="{00000000-0005-0000-0000-0000CB000000}"/>
    <cellStyle name="Poznámka 2 4 3" xfId="314" xr:uid="{00000000-0005-0000-0000-0000CC000000}"/>
    <cellStyle name="Poznámka 2 4 4" xfId="370" xr:uid="{00000000-0005-0000-0000-0000CD000000}"/>
    <cellStyle name="Poznámka 2 4 5" xfId="430" xr:uid="{00000000-0005-0000-0000-0000CE000000}"/>
    <cellStyle name="Poznámka 2 5" xfId="204" xr:uid="{00000000-0005-0000-0000-0000CF000000}"/>
    <cellStyle name="Poznámka 2 5 2" xfId="291" xr:uid="{00000000-0005-0000-0000-0000D0000000}"/>
    <cellStyle name="Poznámka 2 5 3" xfId="347" xr:uid="{00000000-0005-0000-0000-0000D1000000}"/>
    <cellStyle name="Poznámka 2 5 4" xfId="403" xr:uid="{00000000-0005-0000-0000-0000D2000000}"/>
    <cellStyle name="Poznámka 2 5 5" xfId="463" xr:uid="{00000000-0005-0000-0000-0000D3000000}"/>
    <cellStyle name="Poznámka 2 6" xfId="227" xr:uid="{00000000-0005-0000-0000-0000D4000000}"/>
    <cellStyle name="Poznámka 3" xfId="92" xr:uid="{00000000-0005-0000-0000-0000D5000000}"/>
    <cellStyle name="Poznámka 3 2" xfId="131" xr:uid="{00000000-0005-0000-0000-0000D6000000}"/>
    <cellStyle name="Poznámka 3 2 2" xfId="196" xr:uid="{00000000-0005-0000-0000-0000D7000000}"/>
    <cellStyle name="Poznámka 3 2 2 2" xfId="283" xr:uid="{00000000-0005-0000-0000-0000D8000000}"/>
    <cellStyle name="Poznámka 3 2 2 3" xfId="339" xr:uid="{00000000-0005-0000-0000-0000D9000000}"/>
    <cellStyle name="Poznámka 3 2 2 4" xfId="395" xr:uid="{00000000-0005-0000-0000-0000DA000000}"/>
    <cellStyle name="Poznámka 3 2 2 5" xfId="455" xr:uid="{00000000-0005-0000-0000-0000DB000000}"/>
    <cellStyle name="Poznámka 3 2 3" xfId="209" xr:uid="{00000000-0005-0000-0000-0000DC000000}"/>
    <cellStyle name="Poznámka 3 2 3 2" xfId="295" xr:uid="{00000000-0005-0000-0000-0000DD000000}"/>
    <cellStyle name="Poznámka 3 2 3 3" xfId="351" xr:uid="{00000000-0005-0000-0000-0000DE000000}"/>
    <cellStyle name="Poznámka 3 2 3 4" xfId="407" xr:uid="{00000000-0005-0000-0000-0000DF000000}"/>
    <cellStyle name="Poznámka 3 2 3 5" xfId="467" xr:uid="{00000000-0005-0000-0000-0000E0000000}"/>
    <cellStyle name="Poznámka 3 2 4" xfId="183" xr:uid="{00000000-0005-0000-0000-0000E1000000}"/>
    <cellStyle name="Poznámka 3 2 4 2" xfId="270" xr:uid="{00000000-0005-0000-0000-0000E2000000}"/>
    <cellStyle name="Poznámka 3 2 4 3" xfId="326" xr:uid="{00000000-0005-0000-0000-0000E3000000}"/>
    <cellStyle name="Poznámka 3 2 4 4" xfId="382" xr:uid="{00000000-0005-0000-0000-0000E4000000}"/>
    <cellStyle name="Poznámka 3 2 4 5" xfId="442" xr:uid="{00000000-0005-0000-0000-0000E5000000}"/>
    <cellStyle name="Poznámka 3 2 5" xfId="222" xr:uid="{00000000-0005-0000-0000-0000E6000000}"/>
    <cellStyle name="Poznámka 3 3" xfId="180" xr:uid="{00000000-0005-0000-0000-0000E7000000}"/>
    <cellStyle name="Poznámka 3 3 2" xfId="267" xr:uid="{00000000-0005-0000-0000-0000E8000000}"/>
    <cellStyle name="Poznámka 3 3 3" xfId="323" xr:uid="{00000000-0005-0000-0000-0000E9000000}"/>
    <cellStyle name="Poznámka 3 3 4" xfId="379" xr:uid="{00000000-0005-0000-0000-0000EA000000}"/>
    <cellStyle name="Poznámka 3 3 5" xfId="439" xr:uid="{00000000-0005-0000-0000-0000EB000000}"/>
    <cellStyle name="Poznámka 3 4" xfId="168" xr:uid="{00000000-0005-0000-0000-0000EC000000}"/>
    <cellStyle name="Poznámka 3 4 2" xfId="257" xr:uid="{00000000-0005-0000-0000-0000ED000000}"/>
    <cellStyle name="Poznámka 3 4 3" xfId="313" xr:uid="{00000000-0005-0000-0000-0000EE000000}"/>
    <cellStyle name="Poznámka 3 4 4" xfId="369" xr:uid="{00000000-0005-0000-0000-0000EF000000}"/>
    <cellStyle name="Poznámka 3 4 5" xfId="429" xr:uid="{00000000-0005-0000-0000-0000F0000000}"/>
    <cellStyle name="Poznámka 3 5" xfId="217" xr:uid="{00000000-0005-0000-0000-0000F1000000}"/>
    <cellStyle name="Poznámka 3 5 2" xfId="303" xr:uid="{00000000-0005-0000-0000-0000F2000000}"/>
    <cellStyle name="Poznámka 3 5 3" xfId="359" xr:uid="{00000000-0005-0000-0000-0000F3000000}"/>
    <cellStyle name="Poznámka 3 5 4" xfId="415" xr:uid="{00000000-0005-0000-0000-0000F4000000}"/>
    <cellStyle name="Poznámka 3 5 5" xfId="475" xr:uid="{00000000-0005-0000-0000-0000F5000000}"/>
    <cellStyle name="Poznámka 3 6" xfId="228" xr:uid="{00000000-0005-0000-0000-0000F6000000}"/>
    <cellStyle name="procent 2" xfId="93" xr:uid="{00000000-0005-0000-0000-0000F7000000}"/>
    <cellStyle name="procent 3" xfId="94" xr:uid="{00000000-0005-0000-0000-0000F8000000}"/>
    <cellStyle name="procent 4" xfId="95" xr:uid="{00000000-0005-0000-0000-0000F9000000}"/>
    <cellStyle name="Procenta" xfId="1" builtinId="5"/>
    <cellStyle name="Procenta 2" xfId="96" xr:uid="{00000000-0005-0000-0000-0000FB000000}"/>
    <cellStyle name="Procenta 2 2" xfId="145" xr:uid="{00000000-0005-0000-0000-0000FC000000}"/>
    <cellStyle name="Procenta 2 3" xfId="139" xr:uid="{00000000-0005-0000-0000-0000FD000000}"/>
    <cellStyle name="Propojená buňka 2" xfId="97" xr:uid="{00000000-0005-0000-0000-0000FE000000}"/>
    <cellStyle name="Propojená buňka 3" xfId="98" xr:uid="{00000000-0005-0000-0000-0000FF000000}"/>
    <cellStyle name="Sledovaný hypertextový odkaz" xfId="152" xr:uid="{00000000-0005-0000-0000-000000010000}"/>
    <cellStyle name="Správně 2" xfId="99" xr:uid="{00000000-0005-0000-0000-000001010000}"/>
    <cellStyle name="Správně 3" xfId="100" xr:uid="{00000000-0005-0000-0000-000002010000}"/>
    <cellStyle name="Text upozornění 2" xfId="101" xr:uid="{00000000-0005-0000-0000-000003010000}"/>
    <cellStyle name="Text upozornění 3" xfId="102" xr:uid="{00000000-0005-0000-0000-000004010000}"/>
    <cellStyle name="Vstup 2" xfId="103" xr:uid="{00000000-0005-0000-0000-000005010000}"/>
    <cellStyle name="Vstup 2 2" xfId="132" xr:uid="{00000000-0005-0000-0000-000006010000}"/>
    <cellStyle name="Vstup 2 2 2" xfId="197" xr:uid="{00000000-0005-0000-0000-000007010000}"/>
    <cellStyle name="Vstup 2 2 2 2" xfId="284" xr:uid="{00000000-0005-0000-0000-000008010000}"/>
    <cellStyle name="Vstup 2 2 2 3" xfId="340" xr:uid="{00000000-0005-0000-0000-000009010000}"/>
    <cellStyle name="Vstup 2 2 2 4" xfId="396" xr:uid="{00000000-0005-0000-0000-00000A010000}"/>
    <cellStyle name="Vstup 2 2 2 5" xfId="456" xr:uid="{00000000-0005-0000-0000-00000B010000}"/>
    <cellStyle name="Vstup 2 2 3" xfId="210" xr:uid="{00000000-0005-0000-0000-00000C010000}"/>
    <cellStyle name="Vstup 2 2 3 2" xfId="296" xr:uid="{00000000-0005-0000-0000-00000D010000}"/>
    <cellStyle name="Vstup 2 2 3 3" xfId="352" xr:uid="{00000000-0005-0000-0000-00000E010000}"/>
    <cellStyle name="Vstup 2 2 3 4" xfId="408" xr:uid="{00000000-0005-0000-0000-00000F010000}"/>
    <cellStyle name="Vstup 2 2 3 5" xfId="468" xr:uid="{00000000-0005-0000-0000-000010010000}"/>
    <cellStyle name="Vstup 2 2 4" xfId="205" xr:uid="{00000000-0005-0000-0000-000011010000}"/>
    <cellStyle name="Vstup 2 2 4 2" xfId="292" xr:uid="{00000000-0005-0000-0000-000012010000}"/>
    <cellStyle name="Vstup 2 2 4 3" xfId="348" xr:uid="{00000000-0005-0000-0000-000013010000}"/>
    <cellStyle name="Vstup 2 2 4 4" xfId="404" xr:uid="{00000000-0005-0000-0000-000014010000}"/>
    <cellStyle name="Vstup 2 2 4 5" xfId="464" xr:uid="{00000000-0005-0000-0000-000015010000}"/>
    <cellStyle name="Vstup 2 2 5" xfId="245" xr:uid="{00000000-0005-0000-0000-000016010000}"/>
    <cellStyle name="Vstup 2 3" xfId="187" xr:uid="{00000000-0005-0000-0000-000017010000}"/>
    <cellStyle name="Vstup 2 3 2" xfId="274" xr:uid="{00000000-0005-0000-0000-000018010000}"/>
    <cellStyle name="Vstup 2 3 3" xfId="330" xr:uid="{00000000-0005-0000-0000-000019010000}"/>
    <cellStyle name="Vstup 2 3 4" xfId="386" xr:uid="{00000000-0005-0000-0000-00001A010000}"/>
    <cellStyle name="Vstup 2 3 5" xfId="446" xr:uid="{00000000-0005-0000-0000-00001B010000}"/>
    <cellStyle name="Vstup 2 4" xfId="167" xr:uid="{00000000-0005-0000-0000-00001C010000}"/>
    <cellStyle name="Vstup 2 4 2" xfId="256" xr:uid="{00000000-0005-0000-0000-00001D010000}"/>
    <cellStyle name="Vstup 2 4 3" xfId="312" xr:uid="{00000000-0005-0000-0000-00001E010000}"/>
    <cellStyle name="Vstup 2 4 4" xfId="368" xr:uid="{00000000-0005-0000-0000-00001F010000}"/>
    <cellStyle name="Vstup 2 4 5" xfId="428" xr:uid="{00000000-0005-0000-0000-000020010000}"/>
    <cellStyle name="Vstup 2 5" xfId="203" xr:uid="{00000000-0005-0000-0000-000021010000}"/>
    <cellStyle name="Vstup 2 5 2" xfId="290" xr:uid="{00000000-0005-0000-0000-000022010000}"/>
    <cellStyle name="Vstup 2 5 3" xfId="346" xr:uid="{00000000-0005-0000-0000-000023010000}"/>
    <cellStyle name="Vstup 2 5 4" xfId="402" xr:uid="{00000000-0005-0000-0000-000024010000}"/>
    <cellStyle name="Vstup 2 5 5" xfId="462" xr:uid="{00000000-0005-0000-0000-000025010000}"/>
    <cellStyle name="Vstup 2 6" xfId="229" xr:uid="{00000000-0005-0000-0000-000026010000}"/>
    <cellStyle name="Vstup 3" xfId="104" xr:uid="{00000000-0005-0000-0000-000027010000}"/>
    <cellStyle name="Vstup 3 2" xfId="133" xr:uid="{00000000-0005-0000-0000-000028010000}"/>
    <cellStyle name="Vstup 3 2 2" xfId="198" xr:uid="{00000000-0005-0000-0000-000029010000}"/>
    <cellStyle name="Vstup 3 2 2 2" xfId="285" xr:uid="{00000000-0005-0000-0000-00002A010000}"/>
    <cellStyle name="Vstup 3 2 2 3" xfId="341" xr:uid="{00000000-0005-0000-0000-00002B010000}"/>
    <cellStyle name="Vstup 3 2 2 4" xfId="397" xr:uid="{00000000-0005-0000-0000-00002C010000}"/>
    <cellStyle name="Vstup 3 2 2 5" xfId="457" xr:uid="{00000000-0005-0000-0000-00002D010000}"/>
    <cellStyle name="Vstup 3 2 3" xfId="211" xr:uid="{00000000-0005-0000-0000-00002E010000}"/>
    <cellStyle name="Vstup 3 2 3 2" xfId="297" xr:uid="{00000000-0005-0000-0000-00002F010000}"/>
    <cellStyle name="Vstup 3 2 3 3" xfId="353" xr:uid="{00000000-0005-0000-0000-000030010000}"/>
    <cellStyle name="Vstup 3 2 3 4" xfId="409" xr:uid="{00000000-0005-0000-0000-000031010000}"/>
    <cellStyle name="Vstup 3 2 3 5" xfId="469" xr:uid="{00000000-0005-0000-0000-000032010000}"/>
    <cellStyle name="Vstup 3 2 4" xfId="184" xr:uid="{00000000-0005-0000-0000-000033010000}"/>
    <cellStyle name="Vstup 3 2 4 2" xfId="271" xr:uid="{00000000-0005-0000-0000-000034010000}"/>
    <cellStyle name="Vstup 3 2 4 3" xfId="327" xr:uid="{00000000-0005-0000-0000-000035010000}"/>
    <cellStyle name="Vstup 3 2 4 4" xfId="383" xr:uid="{00000000-0005-0000-0000-000036010000}"/>
    <cellStyle name="Vstup 3 2 4 5" xfId="443" xr:uid="{00000000-0005-0000-0000-000037010000}"/>
    <cellStyle name="Vstup 3 2 5" xfId="235" xr:uid="{00000000-0005-0000-0000-000038010000}"/>
    <cellStyle name="Vstup 3 3" xfId="188" xr:uid="{00000000-0005-0000-0000-000039010000}"/>
    <cellStyle name="Vstup 3 3 2" xfId="275" xr:uid="{00000000-0005-0000-0000-00003A010000}"/>
    <cellStyle name="Vstup 3 3 3" xfId="331" xr:uid="{00000000-0005-0000-0000-00003B010000}"/>
    <cellStyle name="Vstup 3 3 4" xfId="387" xr:uid="{00000000-0005-0000-0000-00003C010000}"/>
    <cellStyle name="Vstup 3 3 5" xfId="447" xr:uid="{00000000-0005-0000-0000-00003D010000}"/>
    <cellStyle name="Vstup 3 4" xfId="166" xr:uid="{00000000-0005-0000-0000-00003E010000}"/>
    <cellStyle name="Vstup 3 4 2" xfId="255" xr:uid="{00000000-0005-0000-0000-00003F010000}"/>
    <cellStyle name="Vstup 3 4 3" xfId="311" xr:uid="{00000000-0005-0000-0000-000040010000}"/>
    <cellStyle name="Vstup 3 4 4" xfId="367" xr:uid="{00000000-0005-0000-0000-000041010000}"/>
    <cellStyle name="Vstup 3 4 5" xfId="427" xr:uid="{00000000-0005-0000-0000-000042010000}"/>
    <cellStyle name="Vstup 3 5" xfId="206" xr:uid="{00000000-0005-0000-0000-000043010000}"/>
    <cellStyle name="Vstup 3 5 2" xfId="293" xr:uid="{00000000-0005-0000-0000-000044010000}"/>
    <cellStyle name="Vstup 3 5 3" xfId="349" xr:uid="{00000000-0005-0000-0000-000045010000}"/>
    <cellStyle name="Vstup 3 5 4" xfId="405" xr:uid="{00000000-0005-0000-0000-000046010000}"/>
    <cellStyle name="Vstup 3 5 5" xfId="465" xr:uid="{00000000-0005-0000-0000-000047010000}"/>
    <cellStyle name="Vstup 3 6" xfId="230" xr:uid="{00000000-0005-0000-0000-000048010000}"/>
    <cellStyle name="Výpočet 2" xfId="105" xr:uid="{00000000-0005-0000-0000-000049010000}"/>
    <cellStyle name="Výpočet 2 2" xfId="134" xr:uid="{00000000-0005-0000-0000-00004A010000}"/>
    <cellStyle name="Výpočet 2 2 2" xfId="199" xr:uid="{00000000-0005-0000-0000-00004B010000}"/>
    <cellStyle name="Výpočet 2 2 2 2" xfId="286" xr:uid="{00000000-0005-0000-0000-00004C010000}"/>
    <cellStyle name="Výpočet 2 2 2 3" xfId="342" xr:uid="{00000000-0005-0000-0000-00004D010000}"/>
    <cellStyle name="Výpočet 2 2 2 4" xfId="398" xr:uid="{00000000-0005-0000-0000-00004E010000}"/>
    <cellStyle name="Výpočet 2 2 2 5" xfId="458" xr:uid="{00000000-0005-0000-0000-00004F010000}"/>
    <cellStyle name="Výpočet 2 2 3" xfId="212" xr:uid="{00000000-0005-0000-0000-000050010000}"/>
    <cellStyle name="Výpočet 2 2 3 2" xfId="298" xr:uid="{00000000-0005-0000-0000-000051010000}"/>
    <cellStyle name="Výpočet 2 2 3 3" xfId="354" xr:uid="{00000000-0005-0000-0000-000052010000}"/>
    <cellStyle name="Výpočet 2 2 3 4" xfId="410" xr:uid="{00000000-0005-0000-0000-000053010000}"/>
    <cellStyle name="Výpočet 2 2 3 5" xfId="470" xr:uid="{00000000-0005-0000-0000-000054010000}"/>
    <cellStyle name="Výpočet 2 2 4" xfId="185" xr:uid="{00000000-0005-0000-0000-000055010000}"/>
    <cellStyle name="Výpočet 2 2 4 2" xfId="272" xr:uid="{00000000-0005-0000-0000-000056010000}"/>
    <cellStyle name="Výpočet 2 2 4 3" xfId="328" xr:uid="{00000000-0005-0000-0000-000057010000}"/>
    <cellStyle name="Výpočet 2 2 4 4" xfId="384" xr:uid="{00000000-0005-0000-0000-000058010000}"/>
    <cellStyle name="Výpočet 2 2 4 5" xfId="444" xr:uid="{00000000-0005-0000-0000-000059010000}"/>
    <cellStyle name="Výpočet 2 2 5" xfId="241" xr:uid="{00000000-0005-0000-0000-00005A010000}"/>
    <cellStyle name="Výpočet 2 3" xfId="189" xr:uid="{00000000-0005-0000-0000-00005B010000}"/>
    <cellStyle name="Výpočet 2 3 2" xfId="276" xr:uid="{00000000-0005-0000-0000-00005C010000}"/>
    <cellStyle name="Výpočet 2 3 3" xfId="332" xr:uid="{00000000-0005-0000-0000-00005D010000}"/>
    <cellStyle name="Výpočet 2 3 4" xfId="388" xr:uid="{00000000-0005-0000-0000-00005E010000}"/>
    <cellStyle name="Výpočet 2 3 5" xfId="448" xr:uid="{00000000-0005-0000-0000-00005F010000}"/>
    <cellStyle name="Výpočet 2 4" xfId="165" xr:uid="{00000000-0005-0000-0000-000060010000}"/>
    <cellStyle name="Výpočet 2 4 2" xfId="254" xr:uid="{00000000-0005-0000-0000-000061010000}"/>
    <cellStyle name="Výpočet 2 4 3" xfId="310" xr:uid="{00000000-0005-0000-0000-000062010000}"/>
    <cellStyle name="Výpočet 2 4 4" xfId="366" xr:uid="{00000000-0005-0000-0000-000063010000}"/>
    <cellStyle name="Výpočet 2 4 5" xfId="426" xr:uid="{00000000-0005-0000-0000-000064010000}"/>
    <cellStyle name="Výpočet 2 5" xfId="176" xr:uid="{00000000-0005-0000-0000-000065010000}"/>
    <cellStyle name="Výpočet 2 5 2" xfId="263" xr:uid="{00000000-0005-0000-0000-000066010000}"/>
    <cellStyle name="Výpočet 2 5 3" xfId="319" xr:uid="{00000000-0005-0000-0000-000067010000}"/>
    <cellStyle name="Výpočet 2 5 4" xfId="375" xr:uid="{00000000-0005-0000-0000-000068010000}"/>
    <cellStyle name="Výpočet 2 5 5" xfId="435" xr:uid="{00000000-0005-0000-0000-000069010000}"/>
    <cellStyle name="Výpočet 2 6" xfId="231" xr:uid="{00000000-0005-0000-0000-00006A010000}"/>
    <cellStyle name="Výpočet 3" xfId="106" xr:uid="{00000000-0005-0000-0000-00006B010000}"/>
    <cellStyle name="Výpočet 3 2" xfId="135" xr:uid="{00000000-0005-0000-0000-00006C010000}"/>
    <cellStyle name="Výpočet 3 2 2" xfId="200" xr:uid="{00000000-0005-0000-0000-00006D010000}"/>
    <cellStyle name="Výpočet 3 2 2 2" xfId="287" xr:uid="{00000000-0005-0000-0000-00006E010000}"/>
    <cellStyle name="Výpočet 3 2 2 3" xfId="343" xr:uid="{00000000-0005-0000-0000-00006F010000}"/>
    <cellStyle name="Výpočet 3 2 2 4" xfId="399" xr:uid="{00000000-0005-0000-0000-000070010000}"/>
    <cellStyle name="Výpočet 3 2 2 5" xfId="459" xr:uid="{00000000-0005-0000-0000-000071010000}"/>
    <cellStyle name="Výpočet 3 2 3" xfId="213" xr:uid="{00000000-0005-0000-0000-000072010000}"/>
    <cellStyle name="Výpočet 3 2 3 2" xfId="299" xr:uid="{00000000-0005-0000-0000-000073010000}"/>
    <cellStyle name="Výpočet 3 2 3 3" xfId="355" xr:uid="{00000000-0005-0000-0000-000074010000}"/>
    <cellStyle name="Výpočet 3 2 3 4" xfId="411" xr:uid="{00000000-0005-0000-0000-000075010000}"/>
    <cellStyle name="Výpočet 3 2 3 5" xfId="471" xr:uid="{00000000-0005-0000-0000-000076010000}"/>
    <cellStyle name="Výpočet 3 2 4" xfId="186" xr:uid="{00000000-0005-0000-0000-000077010000}"/>
    <cellStyle name="Výpočet 3 2 4 2" xfId="273" xr:uid="{00000000-0005-0000-0000-000078010000}"/>
    <cellStyle name="Výpočet 3 2 4 3" xfId="329" xr:uid="{00000000-0005-0000-0000-000079010000}"/>
    <cellStyle name="Výpočet 3 2 4 4" xfId="385" xr:uid="{00000000-0005-0000-0000-00007A010000}"/>
    <cellStyle name="Výpočet 3 2 4 5" xfId="445" xr:uid="{00000000-0005-0000-0000-00007B010000}"/>
    <cellStyle name="Výpočet 3 2 5" xfId="236" xr:uid="{00000000-0005-0000-0000-00007C010000}"/>
    <cellStyle name="Výpočet 3 3" xfId="190" xr:uid="{00000000-0005-0000-0000-00007D010000}"/>
    <cellStyle name="Výpočet 3 3 2" xfId="277" xr:uid="{00000000-0005-0000-0000-00007E010000}"/>
    <cellStyle name="Výpočet 3 3 3" xfId="333" xr:uid="{00000000-0005-0000-0000-00007F010000}"/>
    <cellStyle name="Výpočet 3 3 4" xfId="389" xr:uid="{00000000-0005-0000-0000-000080010000}"/>
    <cellStyle name="Výpočet 3 3 5" xfId="449" xr:uid="{00000000-0005-0000-0000-000081010000}"/>
    <cellStyle name="Výpočet 3 4" xfId="164" xr:uid="{00000000-0005-0000-0000-000082010000}"/>
    <cellStyle name="Výpočet 3 4 2" xfId="253" xr:uid="{00000000-0005-0000-0000-000083010000}"/>
    <cellStyle name="Výpočet 3 4 3" xfId="309" xr:uid="{00000000-0005-0000-0000-000084010000}"/>
    <cellStyle name="Výpočet 3 4 4" xfId="365" xr:uid="{00000000-0005-0000-0000-000085010000}"/>
    <cellStyle name="Výpočet 3 4 5" xfId="425" xr:uid="{00000000-0005-0000-0000-000086010000}"/>
    <cellStyle name="Výpočet 3 5" xfId="159" xr:uid="{00000000-0005-0000-0000-000087010000}"/>
    <cellStyle name="Výpočet 3 5 2" xfId="248" xr:uid="{00000000-0005-0000-0000-000088010000}"/>
    <cellStyle name="Výpočet 3 5 3" xfId="225" xr:uid="{00000000-0005-0000-0000-000089010000}"/>
    <cellStyle name="Výpočet 3 5 4" xfId="243" xr:uid="{00000000-0005-0000-0000-00008A010000}"/>
    <cellStyle name="Výpočet 3 5 5" xfId="420" xr:uid="{00000000-0005-0000-0000-00008B010000}"/>
    <cellStyle name="Výpočet 3 6" xfId="232" xr:uid="{00000000-0005-0000-0000-00008C010000}"/>
    <cellStyle name="Výstup 2" xfId="107" xr:uid="{00000000-0005-0000-0000-00008D010000}"/>
    <cellStyle name="Výstup 2 2" xfId="147" xr:uid="{00000000-0005-0000-0000-00008E010000}"/>
    <cellStyle name="Výstup 2 2 2" xfId="201" xr:uid="{00000000-0005-0000-0000-00008F010000}"/>
    <cellStyle name="Výstup 2 2 2 2" xfId="288" xr:uid="{00000000-0005-0000-0000-000090010000}"/>
    <cellStyle name="Výstup 2 2 2 3" xfId="344" xr:uid="{00000000-0005-0000-0000-000091010000}"/>
    <cellStyle name="Výstup 2 2 2 4" xfId="400" xr:uid="{00000000-0005-0000-0000-000092010000}"/>
    <cellStyle name="Výstup 2 2 2 5" xfId="460" xr:uid="{00000000-0005-0000-0000-000093010000}"/>
    <cellStyle name="Výstup 2 2 3" xfId="214" xr:uid="{00000000-0005-0000-0000-000094010000}"/>
    <cellStyle name="Výstup 2 2 3 2" xfId="300" xr:uid="{00000000-0005-0000-0000-000095010000}"/>
    <cellStyle name="Výstup 2 2 3 3" xfId="356" xr:uid="{00000000-0005-0000-0000-000096010000}"/>
    <cellStyle name="Výstup 2 2 3 4" xfId="412" xr:uid="{00000000-0005-0000-0000-000097010000}"/>
    <cellStyle name="Výstup 2 2 3 5" xfId="472" xr:uid="{00000000-0005-0000-0000-000098010000}"/>
    <cellStyle name="Výstup 2 2 4" xfId="219" xr:uid="{00000000-0005-0000-0000-000099010000}"/>
    <cellStyle name="Výstup 2 2 4 2" xfId="305" xr:uid="{00000000-0005-0000-0000-00009A010000}"/>
    <cellStyle name="Výstup 2 2 4 3" xfId="361" xr:uid="{00000000-0005-0000-0000-00009B010000}"/>
    <cellStyle name="Výstup 2 2 4 4" xfId="417" xr:uid="{00000000-0005-0000-0000-00009C010000}"/>
    <cellStyle name="Výstup 2 2 4 5" xfId="477" xr:uid="{00000000-0005-0000-0000-00009D010000}"/>
    <cellStyle name="Výstup 2 2 5" xfId="242" xr:uid="{00000000-0005-0000-0000-00009E010000}"/>
    <cellStyle name="Výstup 2 3" xfId="191" xr:uid="{00000000-0005-0000-0000-00009F010000}"/>
    <cellStyle name="Výstup 2 3 2" xfId="278" xr:uid="{00000000-0005-0000-0000-0000A0010000}"/>
    <cellStyle name="Výstup 2 3 3" xfId="334" xr:uid="{00000000-0005-0000-0000-0000A1010000}"/>
    <cellStyle name="Výstup 2 3 4" xfId="390" xr:uid="{00000000-0005-0000-0000-0000A2010000}"/>
    <cellStyle name="Výstup 2 3 5" xfId="450" xr:uid="{00000000-0005-0000-0000-0000A3010000}"/>
    <cellStyle name="Výstup 2 4" xfId="163" xr:uid="{00000000-0005-0000-0000-0000A4010000}"/>
    <cellStyle name="Výstup 2 4 2" xfId="252" xr:uid="{00000000-0005-0000-0000-0000A5010000}"/>
    <cellStyle name="Výstup 2 4 3" xfId="308" xr:uid="{00000000-0005-0000-0000-0000A6010000}"/>
    <cellStyle name="Výstup 2 4 4" xfId="364" xr:uid="{00000000-0005-0000-0000-0000A7010000}"/>
    <cellStyle name="Výstup 2 4 5" xfId="424" xr:uid="{00000000-0005-0000-0000-0000A8010000}"/>
    <cellStyle name="Výstup 2 5" xfId="177" xr:uid="{00000000-0005-0000-0000-0000A9010000}"/>
    <cellStyle name="Výstup 2 5 2" xfId="264" xr:uid="{00000000-0005-0000-0000-0000AA010000}"/>
    <cellStyle name="Výstup 2 5 3" xfId="320" xr:uid="{00000000-0005-0000-0000-0000AB010000}"/>
    <cellStyle name="Výstup 2 5 4" xfId="376" xr:uid="{00000000-0005-0000-0000-0000AC010000}"/>
    <cellStyle name="Výstup 2 5 5" xfId="436" xr:uid="{00000000-0005-0000-0000-0000AD010000}"/>
    <cellStyle name="Výstup 2 6" xfId="233" xr:uid="{00000000-0005-0000-0000-0000AE010000}"/>
    <cellStyle name="Výstup 3" xfId="108" xr:uid="{00000000-0005-0000-0000-0000AF010000}"/>
    <cellStyle name="Výstup 3 2" xfId="148" xr:uid="{00000000-0005-0000-0000-0000B0010000}"/>
    <cellStyle name="Výstup 3 2 2" xfId="202" xr:uid="{00000000-0005-0000-0000-0000B1010000}"/>
    <cellStyle name="Výstup 3 2 2 2" xfId="289" xr:uid="{00000000-0005-0000-0000-0000B2010000}"/>
    <cellStyle name="Výstup 3 2 2 3" xfId="345" xr:uid="{00000000-0005-0000-0000-0000B3010000}"/>
    <cellStyle name="Výstup 3 2 2 4" xfId="401" xr:uid="{00000000-0005-0000-0000-0000B4010000}"/>
    <cellStyle name="Výstup 3 2 2 5" xfId="461" xr:uid="{00000000-0005-0000-0000-0000B5010000}"/>
    <cellStyle name="Výstup 3 2 3" xfId="215" xr:uid="{00000000-0005-0000-0000-0000B6010000}"/>
    <cellStyle name="Výstup 3 2 3 2" xfId="301" xr:uid="{00000000-0005-0000-0000-0000B7010000}"/>
    <cellStyle name="Výstup 3 2 3 3" xfId="357" xr:uid="{00000000-0005-0000-0000-0000B8010000}"/>
    <cellStyle name="Výstup 3 2 3 4" xfId="413" xr:uid="{00000000-0005-0000-0000-0000B9010000}"/>
    <cellStyle name="Výstup 3 2 3 5" xfId="473" xr:uid="{00000000-0005-0000-0000-0000BA010000}"/>
    <cellStyle name="Výstup 3 2 4" xfId="220" xr:uid="{00000000-0005-0000-0000-0000BB010000}"/>
    <cellStyle name="Výstup 3 2 4 2" xfId="306" xr:uid="{00000000-0005-0000-0000-0000BC010000}"/>
    <cellStyle name="Výstup 3 2 4 3" xfId="362" xr:uid="{00000000-0005-0000-0000-0000BD010000}"/>
    <cellStyle name="Výstup 3 2 4 4" xfId="418" xr:uid="{00000000-0005-0000-0000-0000BE010000}"/>
    <cellStyle name="Výstup 3 2 4 5" xfId="478" xr:uid="{00000000-0005-0000-0000-0000BF010000}"/>
    <cellStyle name="Výstup 3 2 5" xfId="237" xr:uid="{00000000-0005-0000-0000-0000C0010000}"/>
    <cellStyle name="Výstup 3 3" xfId="192" xr:uid="{00000000-0005-0000-0000-0000C1010000}"/>
    <cellStyle name="Výstup 3 3 2" xfId="279" xr:uid="{00000000-0005-0000-0000-0000C2010000}"/>
    <cellStyle name="Výstup 3 3 3" xfId="335" xr:uid="{00000000-0005-0000-0000-0000C3010000}"/>
    <cellStyle name="Výstup 3 3 4" xfId="391" xr:uid="{00000000-0005-0000-0000-0000C4010000}"/>
    <cellStyle name="Výstup 3 3 5" xfId="451" xr:uid="{00000000-0005-0000-0000-0000C5010000}"/>
    <cellStyle name="Výstup 3 4" xfId="162" xr:uid="{00000000-0005-0000-0000-0000C6010000}"/>
    <cellStyle name="Výstup 3 4 2" xfId="251" xr:uid="{00000000-0005-0000-0000-0000C7010000}"/>
    <cellStyle name="Výstup 3 4 3" xfId="307" xr:uid="{00000000-0005-0000-0000-0000C8010000}"/>
    <cellStyle name="Výstup 3 4 4" xfId="363" xr:uid="{00000000-0005-0000-0000-0000C9010000}"/>
    <cellStyle name="Výstup 3 4 5" xfId="423" xr:uid="{00000000-0005-0000-0000-0000CA010000}"/>
    <cellStyle name="Výstup 3 5" xfId="178" xr:uid="{00000000-0005-0000-0000-0000CB010000}"/>
    <cellStyle name="Výstup 3 5 2" xfId="265" xr:uid="{00000000-0005-0000-0000-0000CC010000}"/>
    <cellStyle name="Výstup 3 5 3" xfId="321" xr:uid="{00000000-0005-0000-0000-0000CD010000}"/>
    <cellStyle name="Výstup 3 5 4" xfId="377" xr:uid="{00000000-0005-0000-0000-0000CE010000}"/>
    <cellStyle name="Výstup 3 5 5" xfId="437" xr:uid="{00000000-0005-0000-0000-0000CF010000}"/>
    <cellStyle name="Výstup 3 6" xfId="234" xr:uid="{00000000-0005-0000-0000-0000D0010000}"/>
    <cellStyle name="Vysvětlující text 2" xfId="109" xr:uid="{00000000-0005-0000-0000-0000D1010000}"/>
    <cellStyle name="Vysvětlující text 3" xfId="110" xr:uid="{00000000-0005-0000-0000-0000D2010000}"/>
    <cellStyle name="Zvýraznění 1 2" xfId="111" xr:uid="{00000000-0005-0000-0000-0000D3010000}"/>
    <cellStyle name="Zvýraznění 1 3" xfId="112" xr:uid="{00000000-0005-0000-0000-0000D4010000}"/>
    <cellStyle name="Zvýraznění 2 2" xfId="113" xr:uid="{00000000-0005-0000-0000-0000D5010000}"/>
    <cellStyle name="Zvýraznění 2 3" xfId="114" xr:uid="{00000000-0005-0000-0000-0000D6010000}"/>
    <cellStyle name="Zvýraznění 3 2" xfId="115" xr:uid="{00000000-0005-0000-0000-0000D7010000}"/>
    <cellStyle name="Zvýraznění 3 3" xfId="116" xr:uid="{00000000-0005-0000-0000-0000D8010000}"/>
    <cellStyle name="Zvýraznění 4 2" xfId="117" xr:uid="{00000000-0005-0000-0000-0000D9010000}"/>
    <cellStyle name="Zvýraznění 4 3" xfId="118" xr:uid="{00000000-0005-0000-0000-0000DA010000}"/>
    <cellStyle name="Zvýraznění 5 2" xfId="119" xr:uid="{00000000-0005-0000-0000-0000DB010000}"/>
    <cellStyle name="Zvýraznění 5 3" xfId="120" xr:uid="{00000000-0005-0000-0000-0000DC010000}"/>
    <cellStyle name="Zvýraznění 6 2" xfId="121" xr:uid="{00000000-0005-0000-0000-0000DD010000}"/>
    <cellStyle name="Zvýraznění 6 3" xfId="122" xr:uid="{00000000-0005-0000-0000-0000DE010000}"/>
  </cellStyles>
  <dxfs count="0"/>
  <tableStyles count="0" defaultTableStyle="TableStyleMedium2" defaultPivotStyle="PivotStyleLight16"/>
  <colors>
    <mruColors>
      <color rgb="FF000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T45"/>
  <sheetViews>
    <sheetView showGridLines="0" tabSelected="1" workbookViewId="0">
      <selection activeCell="A2" sqref="A2:D2"/>
    </sheetView>
  </sheetViews>
  <sheetFormatPr defaultColWidth="8.6640625" defaultRowHeight="13.2" x14ac:dyDescent="0.25"/>
  <cols>
    <col min="1" max="1" width="8.33203125" customWidth="1"/>
    <col min="2" max="2" width="5.5546875" customWidth="1"/>
    <col min="3" max="3" width="6.33203125" customWidth="1"/>
    <col min="4" max="4" width="27.33203125" customWidth="1"/>
    <col min="5" max="5" width="3.6640625" style="7" bestFit="1" customWidth="1"/>
    <col min="6" max="6" width="11.44140625" style="2" customWidth="1"/>
    <col min="7" max="7" width="11.109375" style="2" customWidth="1"/>
    <col min="8" max="8" width="11.5546875" style="6" customWidth="1"/>
    <col min="9" max="9" width="10.5546875" style="4" customWidth="1"/>
    <col min="10" max="16" width="6.5546875" style="4" customWidth="1"/>
    <col min="17" max="17" width="10.5546875" style="4" customWidth="1"/>
    <col min="18" max="18" width="8.6640625" customWidth="1"/>
  </cols>
  <sheetData>
    <row r="1" spans="1:18" ht="9.6" customHeight="1" thickBot="1" x14ac:dyDescent="0.3"/>
    <row r="2" spans="1:18" ht="15.75" customHeight="1" x14ac:dyDescent="0.3">
      <c r="A2" s="97" t="s">
        <v>54</v>
      </c>
      <c r="B2" s="98"/>
      <c r="C2" s="98"/>
      <c r="D2" s="98"/>
      <c r="E2" s="105"/>
      <c r="F2" s="74"/>
      <c r="G2" s="74"/>
      <c r="H2" s="8" t="s">
        <v>0</v>
      </c>
      <c r="I2" s="75" t="s">
        <v>1</v>
      </c>
      <c r="J2" s="99" t="s">
        <v>2</v>
      </c>
      <c r="K2" s="99"/>
      <c r="L2" s="99"/>
      <c r="M2" s="99"/>
      <c r="N2" s="99"/>
      <c r="O2" s="99"/>
      <c r="P2" s="99"/>
      <c r="Q2" s="8" t="s">
        <v>3</v>
      </c>
      <c r="R2" s="101" t="s">
        <v>51</v>
      </c>
    </row>
    <row r="3" spans="1:18" s="1" customFormat="1" ht="22.95" customHeight="1" thickBot="1" x14ac:dyDescent="0.3">
      <c r="A3" s="76" t="s">
        <v>4</v>
      </c>
      <c r="B3" s="67"/>
      <c r="C3" s="100" t="s">
        <v>50</v>
      </c>
      <c r="D3" s="103"/>
      <c r="E3" s="106" t="s">
        <v>5</v>
      </c>
      <c r="F3" s="68" t="s">
        <v>6</v>
      </c>
      <c r="G3" s="68" t="s">
        <v>7</v>
      </c>
      <c r="H3" s="15">
        <v>2022</v>
      </c>
      <c r="I3" s="69" t="s">
        <v>8</v>
      </c>
      <c r="J3" s="70" t="s">
        <v>9</v>
      </c>
      <c r="K3" s="71" t="s">
        <v>10</v>
      </c>
      <c r="L3" s="71" t="s">
        <v>11</v>
      </c>
      <c r="M3" s="71" t="s">
        <v>12</v>
      </c>
      <c r="N3" s="71" t="s">
        <v>13</v>
      </c>
      <c r="O3" s="71" t="s">
        <v>14</v>
      </c>
      <c r="P3" s="72" t="s">
        <v>15</v>
      </c>
      <c r="Q3" s="15">
        <v>2022</v>
      </c>
      <c r="R3" s="102"/>
    </row>
    <row r="4" spans="1:18" ht="13.8" thickBot="1" x14ac:dyDescent="0.3">
      <c r="A4" s="87" t="s">
        <v>16</v>
      </c>
      <c r="B4" s="88"/>
      <c r="C4" s="88"/>
      <c r="D4" s="88"/>
      <c r="E4" s="89">
        <v>1</v>
      </c>
      <c r="F4" s="104">
        <f t="shared" ref="F4:O4" si="0">SUM(F6:F26)</f>
        <v>5891352.0019905595</v>
      </c>
      <c r="G4" s="91">
        <f t="shared" si="0"/>
        <v>2434722.5676065003</v>
      </c>
      <c r="H4" s="90">
        <f t="shared" si="0"/>
        <v>8326074.5695970589</v>
      </c>
      <c r="I4" s="90">
        <f t="shared" si="0"/>
        <v>7392570.9911675593</v>
      </c>
      <c r="J4" s="92">
        <f t="shared" si="0"/>
        <v>507737.32652950002</v>
      </c>
      <c r="K4" s="93">
        <f t="shared" si="0"/>
        <v>335800.25190000003</v>
      </c>
      <c r="L4" s="93">
        <f t="shared" si="0"/>
        <v>8095</v>
      </c>
      <c r="M4" s="93">
        <f t="shared" si="0"/>
        <v>0</v>
      </c>
      <c r="N4" s="93">
        <f t="shared" si="0"/>
        <v>30791</v>
      </c>
      <c r="O4" s="93">
        <f t="shared" si="0"/>
        <v>51080</v>
      </c>
      <c r="P4" s="94">
        <f>SUM(P6:P26)</f>
        <v>0</v>
      </c>
      <c r="Q4" s="95">
        <v>8653108</v>
      </c>
      <c r="R4" s="96">
        <f>Q4/H4</f>
        <v>1.0392782250109931</v>
      </c>
    </row>
    <row r="5" spans="1:18" s="2" customFormat="1" ht="11.4" x14ac:dyDescent="0.2">
      <c r="A5" s="21" t="s">
        <v>17</v>
      </c>
      <c r="B5" s="23" t="s">
        <v>18</v>
      </c>
      <c r="C5" s="23"/>
      <c r="D5" s="23"/>
      <c r="E5" s="107">
        <v>2</v>
      </c>
      <c r="F5" s="33">
        <f>SUM(F6:F16)</f>
        <v>3835418.9731715601</v>
      </c>
      <c r="G5" s="33">
        <f>SUM(G6:G16)</f>
        <v>1523058.7345295001</v>
      </c>
      <c r="H5" s="12">
        <f>SUM(H6:H16)</f>
        <v>5358477.70770106</v>
      </c>
      <c r="I5" s="33">
        <f t="shared" ref="I5:O5" si="1">SUM(I6:I16)</f>
        <v>4733458.9403715599</v>
      </c>
      <c r="J5" s="34">
        <f t="shared" si="1"/>
        <v>507737.32652950002</v>
      </c>
      <c r="K5" s="35">
        <f t="shared" si="1"/>
        <v>27315.440800000004</v>
      </c>
      <c r="L5" s="35">
        <f t="shared" si="1"/>
        <v>8095</v>
      </c>
      <c r="M5" s="35">
        <f>SUM(M6:M16)</f>
        <v>0</v>
      </c>
      <c r="N5" s="35">
        <f>SUM(N6:N16)</f>
        <v>30791</v>
      </c>
      <c r="O5" s="35">
        <f t="shared" si="1"/>
        <v>51080</v>
      </c>
      <c r="P5" s="36">
        <f>SUM(P6:P16)</f>
        <v>0</v>
      </c>
      <c r="Q5" s="16">
        <v>5280720</v>
      </c>
      <c r="R5" s="20">
        <f>Q5/H5</f>
        <v>0.98548884367115896</v>
      </c>
    </row>
    <row r="6" spans="1:18" s="2" customFormat="1" ht="11.4" x14ac:dyDescent="0.2">
      <c r="A6" s="21"/>
      <c r="B6" s="22"/>
      <c r="C6" s="22" t="s">
        <v>19</v>
      </c>
      <c r="D6" s="23" t="s">
        <v>20</v>
      </c>
      <c r="E6" s="107">
        <v>3</v>
      </c>
      <c r="F6" s="42">
        <v>1875783.9898472819</v>
      </c>
      <c r="G6" s="38">
        <v>486481.82555341243</v>
      </c>
      <c r="H6" s="9">
        <f>SUM(F6:G6)</f>
        <v>2362265.8154006945</v>
      </c>
      <c r="I6" s="38">
        <v>2177047.257332</v>
      </c>
      <c r="J6" s="39">
        <v>165776.00955341247</v>
      </c>
      <c r="K6" s="40">
        <v>13442.548515281898</v>
      </c>
      <c r="L6" s="40">
        <v>6000</v>
      </c>
      <c r="M6" s="40">
        <v>0</v>
      </c>
      <c r="N6" s="40">
        <v>0</v>
      </c>
      <c r="O6" s="40">
        <v>0</v>
      </c>
      <c r="P6" s="41">
        <v>0</v>
      </c>
      <c r="Q6" s="9">
        <v>2282974</v>
      </c>
      <c r="R6" s="20">
        <f t="shared" ref="R6:R26" si="2">Q6/H6</f>
        <v>0.96643399955934051</v>
      </c>
    </row>
    <row r="7" spans="1:18" s="2" customFormat="1" ht="11.4" x14ac:dyDescent="0.2">
      <c r="A7" s="21"/>
      <c r="B7" s="22"/>
      <c r="C7" s="22"/>
      <c r="D7" s="23" t="s">
        <v>21</v>
      </c>
      <c r="E7" s="107">
        <v>4</v>
      </c>
      <c r="F7" s="42">
        <v>78674.830400000006</v>
      </c>
      <c r="G7" s="42">
        <v>17682.535499999998</v>
      </c>
      <c r="H7" s="10">
        <f t="shared" ref="H7:H42" si="3">SUM(F7:G7)</f>
        <v>96357.365900000004</v>
      </c>
      <c r="I7" s="42">
        <v>90878.977400000003</v>
      </c>
      <c r="J7" s="43">
        <v>5303.3885</v>
      </c>
      <c r="K7" s="44">
        <v>175</v>
      </c>
      <c r="L7" s="44">
        <v>0</v>
      </c>
      <c r="M7" s="40">
        <v>0</v>
      </c>
      <c r="N7" s="44">
        <v>0</v>
      </c>
      <c r="O7" s="44">
        <v>0</v>
      </c>
      <c r="P7" s="45">
        <v>0</v>
      </c>
      <c r="Q7" s="9">
        <v>101997</v>
      </c>
      <c r="R7" s="20">
        <f t="shared" si="2"/>
        <v>1.0585283132983609</v>
      </c>
    </row>
    <row r="8" spans="1:18" s="2" customFormat="1" ht="11.4" x14ac:dyDescent="0.2">
      <c r="A8" s="21"/>
      <c r="B8" s="22"/>
      <c r="C8" s="22"/>
      <c r="D8" s="23" t="s">
        <v>22</v>
      </c>
      <c r="E8" s="107">
        <v>5</v>
      </c>
      <c r="F8" s="42">
        <v>639092.49163362524</v>
      </c>
      <c r="G8" s="42">
        <v>174001.09024608752</v>
      </c>
      <c r="H8" s="10">
        <f t="shared" si="3"/>
        <v>813093.58187971276</v>
      </c>
      <c r="I8" s="42">
        <v>749109.01863955997</v>
      </c>
      <c r="J8" s="43">
        <v>59104.01724608754</v>
      </c>
      <c r="K8" s="44">
        <v>2785.5459940652818</v>
      </c>
      <c r="L8" s="44">
        <v>2095</v>
      </c>
      <c r="M8" s="40">
        <v>0</v>
      </c>
      <c r="N8" s="44">
        <v>0</v>
      </c>
      <c r="O8" s="44">
        <v>0</v>
      </c>
      <c r="P8" s="45">
        <v>0</v>
      </c>
      <c r="Q8" s="9">
        <v>791907</v>
      </c>
      <c r="R8" s="20">
        <f t="shared" si="2"/>
        <v>0.97394324300195123</v>
      </c>
    </row>
    <row r="9" spans="1:18" s="2" customFormat="1" ht="11.4" x14ac:dyDescent="0.2">
      <c r="A9" s="21"/>
      <c r="B9" s="22"/>
      <c r="C9" s="22"/>
      <c r="D9" s="23" t="s">
        <v>23</v>
      </c>
      <c r="E9" s="107">
        <v>6</v>
      </c>
      <c r="F9" s="42">
        <v>183089</v>
      </c>
      <c r="G9" s="42">
        <v>118369.13</v>
      </c>
      <c r="H9" s="10">
        <f t="shared" si="3"/>
        <v>301458.13</v>
      </c>
      <c r="I9" s="42">
        <v>212262</v>
      </c>
      <c r="J9" s="43">
        <v>89174.13</v>
      </c>
      <c r="K9" s="44">
        <v>22</v>
      </c>
      <c r="L9" s="44">
        <v>0</v>
      </c>
      <c r="M9" s="40">
        <v>0</v>
      </c>
      <c r="N9" s="44">
        <v>0</v>
      </c>
      <c r="O9" s="44">
        <v>0</v>
      </c>
      <c r="P9" s="45">
        <v>0</v>
      </c>
      <c r="Q9" s="9">
        <v>280912</v>
      </c>
      <c r="R9" s="20">
        <f t="shared" si="2"/>
        <v>0.93184416688314231</v>
      </c>
    </row>
    <row r="10" spans="1:18" s="2" customFormat="1" ht="11.4" x14ac:dyDescent="0.2">
      <c r="A10" s="21"/>
      <c r="B10" s="22"/>
      <c r="C10" s="22"/>
      <c r="D10" s="23" t="s">
        <v>24</v>
      </c>
      <c r="E10" s="107">
        <v>7</v>
      </c>
      <c r="F10" s="42">
        <v>42639</v>
      </c>
      <c r="G10" s="42">
        <v>30364.61</v>
      </c>
      <c r="H10" s="10">
        <f t="shared" si="3"/>
        <v>73003.61</v>
      </c>
      <c r="I10" s="42">
        <v>59515.46</v>
      </c>
      <c r="J10" s="43">
        <v>13438.15</v>
      </c>
      <c r="K10" s="44">
        <v>50</v>
      </c>
      <c r="L10" s="44">
        <v>0</v>
      </c>
      <c r="M10" s="40">
        <v>0</v>
      </c>
      <c r="N10" s="44">
        <v>0</v>
      </c>
      <c r="O10" s="44">
        <v>0</v>
      </c>
      <c r="P10" s="45">
        <v>0</v>
      </c>
      <c r="Q10" s="9">
        <v>66145</v>
      </c>
      <c r="R10" s="20">
        <f t="shared" si="2"/>
        <v>0.90605108432309034</v>
      </c>
    </row>
    <row r="11" spans="1:18" s="2" customFormat="1" ht="11.4" x14ac:dyDescent="0.2">
      <c r="A11" s="21"/>
      <c r="B11" s="22"/>
      <c r="C11" s="22"/>
      <c r="D11" s="23" t="s">
        <v>25</v>
      </c>
      <c r="E11" s="107">
        <v>8</v>
      </c>
      <c r="F11" s="42">
        <v>98777.47</v>
      </c>
      <c r="G11" s="42">
        <v>82303.737529999999</v>
      </c>
      <c r="H11" s="10">
        <f t="shared" si="3"/>
        <v>181081.20753000001</v>
      </c>
      <c r="I11" s="42">
        <v>145756.51699999999</v>
      </c>
      <c r="J11" s="43">
        <v>32313.220529999999</v>
      </c>
      <c r="K11" s="44">
        <v>3011.4700000000003</v>
      </c>
      <c r="L11" s="44">
        <v>0</v>
      </c>
      <c r="M11" s="40">
        <v>0</v>
      </c>
      <c r="N11" s="44">
        <v>0</v>
      </c>
      <c r="O11" s="44">
        <v>0</v>
      </c>
      <c r="P11" s="45">
        <v>0</v>
      </c>
      <c r="Q11" s="9">
        <v>183331</v>
      </c>
      <c r="R11" s="20">
        <f t="shared" si="2"/>
        <v>1.0124242183973025</v>
      </c>
    </row>
    <row r="12" spans="1:18" s="2" customFormat="1" ht="11.4" x14ac:dyDescent="0.2">
      <c r="A12" s="21"/>
      <c r="B12" s="22"/>
      <c r="C12" s="22"/>
      <c r="D12" s="23" t="s">
        <v>26</v>
      </c>
      <c r="E12" s="107">
        <v>9</v>
      </c>
      <c r="F12" s="42">
        <v>199767.815</v>
      </c>
      <c r="G12" s="42">
        <v>97393.883999999991</v>
      </c>
      <c r="H12" s="10">
        <f t="shared" si="3"/>
        <v>297161.69900000002</v>
      </c>
      <c r="I12" s="42">
        <v>228833.83799999999</v>
      </c>
      <c r="J12" s="43">
        <v>67244.861000000004</v>
      </c>
      <c r="K12" s="44">
        <v>1083</v>
      </c>
      <c r="L12" s="44">
        <v>0</v>
      </c>
      <c r="M12" s="40">
        <v>0</v>
      </c>
      <c r="N12" s="44">
        <v>0</v>
      </c>
      <c r="O12" s="44">
        <v>0</v>
      </c>
      <c r="P12" s="45">
        <v>0</v>
      </c>
      <c r="Q12" s="9">
        <v>310177</v>
      </c>
      <c r="R12" s="20">
        <f t="shared" si="2"/>
        <v>1.0437987164691771</v>
      </c>
    </row>
    <row r="13" spans="1:18" s="2" customFormat="1" ht="11.4" x14ac:dyDescent="0.2">
      <c r="A13" s="21"/>
      <c r="B13" s="22"/>
      <c r="C13" s="22"/>
      <c r="D13" s="23" t="s">
        <v>27</v>
      </c>
      <c r="E13" s="107">
        <v>10</v>
      </c>
      <c r="F13" s="42">
        <v>13816</v>
      </c>
      <c r="G13" s="42">
        <v>7809.4349999999995</v>
      </c>
      <c r="H13" s="10">
        <f t="shared" si="3"/>
        <v>21625.434999999998</v>
      </c>
      <c r="I13" s="42">
        <v>16589.435000000001</v>
      </c>
      <c r="J13" s="43">
        <v>4393</v>
      </c>
      <c r="K13" s="44">
        <v>643</v>
      </c>
      <c r="L13" s="44">
        <v>0</v>
      </c>
      <c r="M13" s="40">
        <v>0</v>
      </c>
      <c r="N13" s="44">
        <v>0</v>
      </c>
      <c r="O13" s="44">
        <v>0</v>
      </c>
      <c r="P13" s="45">
        <v>0</v>
      </c>
      <c r="Q13" s="9">
        <v>31433</v>
      </c>
      <c r="R13" s="20">
        <f t="shared" si="2"/>
        <v>1.4535198945131047</v>
      </c>
    </row>
    <row r="14" spans="1:18" s="2" customFormat="1" ht="11.4" x14ac:dyDescent="0.2">
      <c r="A14" s="21"/>
      <c r="B14" s="22"/>
      <c r="C14" s="22"/>
      <c r="D14" s="23" t="s">
        <v>28</v>
      </c>
      <c r="E14" s="107">
        <v>11</v>
      </c>
      <c r="F14" s="42">
        <v>338803</v>
      </c>
      <c r="G14" s="42">
        <v>316548</v>
      </c>
      <c r="H14" s="10">
        <f t="shared" si="3"/>
        <v>655351</v>
      </c>
      <c r="I14" s="42">
        <v>653291</v>
      </c>
      <c r="J14" s="43">
        <v>2060</v>
      </c>
      <c r="K14" s="44">
        <v>0</v>
      </c>
      <c r="L14" s="44">
        <v>0</v>
      </c>
      <c r="M14" s="40">
        <v>0</v>
      </c>
      <c r="N14" s="44">
        <v>0</v>
      </c>
      <c r="O14" s="44">
        <v>0</v>
      </c>
      <c r="P14" s="45">
        <v>0</v>
      </c>
      <c r="Q14" s="9">
        <v>632952</v>
      </c>
      <c r="R14" s="20">
        <f t="shared" si="2"/>
        <v>0.96582136900683757</v>
      </c>
    </row>
    <row r="15" spans="1:18" s="2" customFormat="1" ht="11.4" x14ac:dyDescent="0.2">
      <c r="A15" s="21"/>
      <c r="B15" s="22"/>
      <c r="C15" s="22"/>
      <c r="D15" s="23" t="s">
        <v>29</v>
      </c>
      <c r="E15" s="107">
        <v>12</v>
      </c>
      <c r="F15" s="42">
        <v>99416.9</v>
      </c>
      <c r="G15" s="42">
        <v>122317.655</v>
      </c>
      <c r="H15" s="10">
        <f t="shared" si="3"/>
        <v>221734.55499999999</v>
      </c>
      <c r="I15" s="42">
        <v>144688.9</v>
      </c>
      <c r="J15" s="43">
        <v>25965.654999999999</v>
      </c>
      <c r="K15" s="44">
        <v>0</v>
      </c>
      <c r="L15" s="44">
        <v>0</v>
      </c>
      <c r="M15" s="40">
        <v>0</v>
      </c>
      <c r="N15" s="44">
        <v>0</v>
      </c>
      <c r="O15" s="44">
        <v>51080</v>
      </c>
      <c r="P15" s="45">
        <v>0</v>
      </c>
      <c r="Q15" s="9">
        <v>228567</v>
      </c>
      <c r="R15" s="20">
        <f t="shared" si="2"/>
        <v>1.0308136230728675</v>
      </c>
    </row>
    <row r="16" spans="1:18" s="2" customFormat="1" ht="11.4" x14ac:dyDescent="0.2">
      <c r="A16" s="21"/>
      <c r="B16" s="22"/>
      <c r="C16" s="22"/>
      <c r="D16" s="22" t="s">
        <v>7</v>
      </c>
      <c r="E16" s="108">
        <v>13</v>
      </c>
      <c r="F16" s="46">
        <v>265558.47629065282</v>
      </c>
      <c r="G16" s="46">
        <v>69786.831699999995</v>
      </c>
      <c r="H16" s="11">
        <f t="shared" si="3"/>
        <v>335345.3079906528</v>
      </c>
      <c r="I16" s="46">
        <v>255486.53700000001</v>
      </c>
      <c r="J16" s="47">
        <v>42964.894699999997</v>
      </c>
      <c r="K16" s="48">
        <v>6102.8762906528191</v>
      </c>
      <c r="L16" s="48">
        <v>0</v>
      </c>
      <c r="M16" s="49">
        <v>0</v>
      </c>
      <c r="N16" s="48">
        <v>30791</v>
      </c>
      <c r="O16" s="48">
        <v>0</v>
      </c>
      <c r="P16" s="50">
        <v>0</v>
      </c>
      <c r="Q16" s="17">
        <v>370326</v>
      </c>
      <c r="R16" s="20">
        <f t="shared" si="2"/>
        <v>1.1043124539864511</v>
      </c>
    </row>
    <row r="17" spans="1:19" s="2" customFormat="1" ht="11.4" x14ac:dyDescent="0.2">
      <c r="A17" s="21"/>
      <c r="B17" s="77" t="s">
        <v>30</v>
      </c>
      <c r="C17" s="77"/>
      <c r="D17" s="77"/>
      <c r="E17" s="109">
        <v>14</v>
      </c>
      <c r="F17" s="78">
        <v>233497</v>
      </c>
      <c r="G17" s="78">
        <v>0</v>
      </c>
      <c r="H17" s="79">
        <f t="shared" si="3"/>
        <v>233497</v>
      </c>
      <c r="I17" s="78">
        <v>233497</v>
      </c>
      <c r="J17" s="80">
        <v>0</v>
      </c>
      <c r="K17" s="81">
        <v>0</v>
      </c>
      <c r="L17" s="81">
        <v>0</v>
      </c>
      <c r="M17" s="44">
        <v>0</v>
      </c>
      <c r="N17" s="81">
        <v>0</v>
      </c>
      <c r="O17" s="81">
        <v>0</v>
      </c>
      <c r="P17" s="82">
        <v>0</v>
      </c>
      <c r="Q17" s="79">
        <v>221231</v>
      </c>
      <c r="R17" s="20">
        <f t="shared" si="2"/>
        <v>0.94746827582367221</v>
      </c>
    </row>
    <row r="18" spans="1:19" s="2" customFormat="1" ht="11.4" x14ac:dyDescent="0.2">
      <c r="A18" s="21"/>
      <c r="B18" s="24" t="s">
        <v>31</v>
      </c>
      <c r="C18" s="23"/>
      <c r="D18" s="23"/>
      <c r="E18" s="107">
        <v>15</v>
      </c>
      <c r="F18" s="33">
        <v>11501</v>
      </c>
      <c r="G18" s="33">
        <v>855</v>
      </c>
      <c r="H18" s="12">
        <f t="shared" si="3"/>
        <v>12356</v>
      </c>
      <c r="I18" s="33">
        <v>12356</v>
      </c>
      <c r="J18" s="34">
        <v>0</v>
      </c>
      <c r="K18" s="35">
        <v>0</v>
      </c>
      <c r="L18" s="35">
        <v>0</v>
      </c>
      <c r="M18" s="40">
        <v>0</v>
      </c>
      <c r="N18" s="35">
        <v>0</v>
      </c>
      <c r="O18" s="35">
        <v>0</v>
      </c>
      <c r="P18" s="36">
        <v>0</v>
      </c>
      <c r="Q18" s="16">
        <v>13150</v>
      </c>
      <c r="R18" s="20">
        <f t="shared" si="2"/>
        <v>1.0642602784072515</v>
      </c>
    </row>
    <row r="19" spans="1:19" s="2" customFormat="1" ht="11.4" x14ac:dyDescent="0.2">
      <c r="A19" s="21"/>
      <c r="B19" s="25" t="s">
        <v>52</v>
      </c>
      <c r="C19" s="26"/>
      <c r="D19" s="26"/>
      <c r="E19" s="110">
        <v>16</v>
      </c>
      <c r="F19" s="33">
        <v>310334.30699999997</v>
      </c>
      <c r="G19" s="33">
        <v>112279.153477</v>
      </c>
      <c r="H19" s="12">
        <f t="shared" si="3"/>
        <v>422613.46047699999</v>
      </c>
      <c r="I19" s="33">
        <v>422613.46047699999</v>
      </c>
      <c r="J19" s="34">
        <v>0</v>
      </c>
      <c r="K19" s="35">
        <v>0</v>
      </c>
      <c r="L19" s="35">
        <v>0</v>
      </c>
      <c r="M19" s="40">
        <v>0</v>
      </c>
      <c r="N19" s="35">
        <v>0</v>
      </c>
      <c r="O19" s="35">
        <v>0</v>
      </c>
      <c r="P19" s="36">
        <v>0</v>
      </c>
      <c r="Q19" s="16">
        <v>471293</v>
      </c>
      <c r="R19" s="20">
        <f t="shared" si="2"/>
        <v>1.1151869120970634</v>
      </c>
    </row>
    <row r="20" spans="1:19" s="2" customFormat="1" ht="11.4" x14ac:dyDescent="0.2">
      <c r="A20" s="21"/>
      <c r="B20" s="25" t="s">
        <v>32</v>
      </c>
      <c r="C20" s="25"/>
      <c r="D20" s="25"/>
      <c r="E20" s="110">
        <v>17</v>
      </c>
      <c r="F20" s="33">
        <v>22257.1</v>
      </c>
      <c r="G20" s="33">
        <v>778.07999999999993</v>
      </c>
      <c r="H20" s="12">
        <f t="shared" si="3"/>
        <v>23035.18</v>
      </c>
      <c r="I20" s="33">
        <v>21642.18</v>
      </c>
      <c r="J20" s="34">
        <v>0</v>
      </c>
      <c r="K20" s="35">
        <v>1393</v>
      </c>
      <c r="L20" s="35">
        <v>0</v>
      </c>
      <c r="M20" s="40">
        <v>0</v>
      </c>
      <c r="N20" s="35">
        <v>0</v>
      </c>
      <c r="O20" s="35">
        <v>0</v>
      </c>
      <c r="P20" s="36">
        <v>0</v>
      </c>
      <c r="Q20" s="16">
        <v>21897</v>
      </c>
      <c r="R20" s="20">
        <f t="shared" si="2"/>
        <v>0.95058948964149614</v>
      </c>
    </row>
    <row r="21" spans="1:19" s="2" customFormat="1" ht="11.4" x14ac:dyDescent="0.2">
      <c r="A21" s="29"/>
      <c r="B21" s="30" t="s">
        <v>33</v>
      </c>
      <c r="C21" s="30"/>
      <c r="D21" s="30"/>
      <c r="E21" s="111">
        <v>18</v>
      </c>
      <c r="F21" s="60">
        <v>53867.615000000005</v>
      </c>
      <c r="G21" s="60">
        <v>12410.728999999999</v>
      </c>
      <c r="H21" s="13">
        <f t="shared" si="3"/>
        <v>66278.344000000012</v>
      </c>
      <c r="I21" s="60">
        <v>66278.344000000012</v>
      </c>
      <c r="J21" s="61">
        <v>0</v>
      </c>
      <c r="K21" s="62">
        <v>0</v>
      </c>
      <c r="L21" s="62">
        <v>0</v>
      </c>
      <c r="M21" s="63">
        <v>0</v>
      </c>
      <c r="N21" s="62">
        <v>0</v>
      </c>
      <c r="O21" s="62">
        <v>0</v>
      </c>
      <c r="P21" s="59">
        <v>0</v>
      </c>
      <c r="Q21" s="18">
        <v>65771</v>
      </c>
      <c r="R21" s="20">
        <f t="shared" si="2"/>
        <v>0.99234525231952064</v>
      </c>
    </row>
    <row r="22" spans="1:19" s="2" customFormat="1" ht="11.4" x14ac:dyDescent="0.2">
      <c r="A22" s="21"/>
      <c r="B22" s="25" t="s">
        <v>34</v>
      </c>
      <c r="C22" s="25"/>
      <c r="D22" s="25"/>
      <c r="E22" s="110">
        <v>19</v>
      </c>
      <c r="F22" s="33">
        <v>41238.220020000001</v>
      </c>
      <c r="G22" s="33">
        <v>148819.04</v>
      </c>
      <c r="H22" s="12">
        <f>SUM(F22:G22)</f>
        <v>190057.26002000002</v>
      </c>
      <c r="I22" s="33">
        <v>106962.04999999999</v>
      </c>
      <c r="J22" s="34">
        <v>0</v>
      </c>
      <c r="K22" s="35">
        <v>83095.210019999999</v>
      </c>
      <c r="L22" s="35">
        <v>0</v>
      </c>
      <c r="M22" s="40">
        <v>0</v>
      </c>
      <c r="N22" s="35">
        <v>0</v>
      </c>
      <c r="O22" s="35">
        <v>0</v>
      </c>
      <c r="P22" s="36">
        <v>0</v>
      </c>
      <c r="Q22" s="16">
        <v>241442</v>
      </c>
      <c r="R22" s="20">
        <f t="shared" si="2"/>
        <v>1.2703645205376142</v>
      </c>
    </row>
    <row r="23" spans="1:19" s="2" customFormat="1" ht="11.4" x14ac:dyDescent="0.2">
      <c r="A23" s="21"/>
      <c r="B23" s="25" t="s">
        <v>35</v>
      </c>
      <c r="C23" s="25"/>
      <c r="D23" s="25"/>
      <c r="E23" s="110">
        <v>20</v>
      </c>
      <c r="F23" s="33">
        <v>836931.80282999994</v>
      </c>
      <c r="G23" s="33">
        <v>318016.78700000001</v>
      </c>
      <c r="H23" s="12">
        <f>SUM(F23:G23)</f>
        <v>1154948.58983</v>
      </c>
      <c r="I23" s="33">
        <v>1130421.5298600001</v>
      </c>
      <c r="J23" s="34">
        <v>0</v>
      </c>
      <c r="K23" s="35">
        <v>24527.059970000002</v>
      </c>
      <c r="L23" s="35">
        <v>0</v>
      </c>
      <c r="M23" s="40">
        <v>0</v>
      </c>
      <c r="N23" s="35">
        <v>0</v>
      </c>
      <c r="O23" s="35">
        <v>0</v>
      </c>
      <c r="P23" s="36">
        <v>0</v>
      </c>
      <c r="Q23" s="16">
        <v>1312428</v>
      </c>
      <c r="R23" s="20">
        <f t="shared" si="2"/>
        <v>1.1363518788253422</v>
      </c>
    </row>
    <row r="24" spans="1:19" s="2" customFormat="1" ht="11.4" x14ac:dyDescent="0.2">
      <c r="A24" s="21"/>
      <c r="B24" s="58" t="s">
        <v>53</v>
      </c>
      <c r="C24" s="58"/>
      <c r="D24" s="58"/>
      <c r="E24" s="112">
        <v>21</v>
      </c>
      <c r="F24" s="60">
        <v>364366.61942</v>
      </c>
      <c r="G24" s="60">
        <v>174422.39999999999</v>
      </c>
      <c r="H24" s="13">
        <f>SUM(F24:G24)</f>
        <v>538789.01942000003</v>
      </c>
      <c r="I24" s="60">
        <v>343203.34075999999</v>
      </c>
      <c r="J24" s="61">
        <v>0</v>
      </c>
      <c r="K24" s="62">
        <v>195585.67866000001</v>
      </c>
      <c r="L24" s="62">
        <v>0</v>
      </c>
      <c r="M24" s="63">
        <v>0</v>
      </c>
      <c r="N24" s="62">
        <v>0</v>
      </c>
      <c r="O24" s="62">
        <v>0</v>
      </c>
      <c r="P24" s="59">
        <v>0</v>
      </c>
      <c r="Q24" s="18">
        <v>845645</v>
      </c>
      <c r="R24" s="20">
        <f t="shared" si="2"/>
        <v>1.5695290169616425</v>
      </c>
    </row>
    <row r="25" spans="1:19" s="2" customFormat="1" ht="11.4" x14ac:dyDescent="0.2">
      <c r="A25" s="21"/>
      <c r="B25" s="25" t="s">
        <v>36</v>
      </c>
      <c r="C25" s="25"/>
      <c r="D25" s="25"/>
      <c r="E25" s="110">
        <v>22</v>
      </c>
      <c r="F25" s="33">
        <v>95117.862450000001</v>
      </c>
      <c r="G25" s="33">
        <v>75456</v>
      </c>
      <c r="H25" s="12">
        <f>SUM(F25:G25)</f>
        <v>170573.86245000002</v>
      </c>
      <c r="I25" s="33">
        <v>166690</v>
      </c>
      <c r="J25" s="34">
        <v>0</v>
      </c>
      <c r="K25" s="35">
        <v>3883.8624500000001</v>
      </c>
      <c r="L25" s="35">
        <v>0</v>
      </c>
      <c r="M25" s="40">
        <v>0</v>
      </c>
      <c r="N25" s="35">
        <v>0</v>
      </c>
      <c r="O25" s="35">
        <v>0</v>
      </c>
      <c r="P25" s="36">
        <v>0</v>
      </c>
      <c r="Q25" s="16">
        <v>11258</v>
      </c>
      <c r="R25" s="20">
        <f t="shared" si="2"/>
        <v>6.6000733279402854E-2</v>
      </c>
    </row>
    <row r="26" spans="1:19" s="2" customFormat="1" ht="12" thickBot="1" x14ac:dyDescent="0.25">
      <c r="A26" s="21"/>
      <c r="B26" s="73" t="s">
        <v>37</v>
      </c>
      <c r="C26" s="73"/>
      <c r="D26" s="73"/>
      <c r="E26" s="108">
        <v>23</v>
      </c>
      <c r="F26" s="64">
        <v>86821.502099000005</v>
      </c>
      <c r="G26" s="64">
        <v>68626.643599999996</v>
      </c>
      <c r="H26" s="83">
        <f>SUM(F26:G26)</f>
        <v>155448.14569899999</v>
      </c>
      <c r="I26" s="64">
        <v>155448.14569899999</v>
      </c>
      <c r="J26" s="65">
        <v>0</v>
      </c>
      <c r="K26" s="66">
        <v>0</v>
      </c>
      <c r="L26" s="66">
        <v>0</v>
      </c>
      <c r="M26" s="55">
        <v>0</v>
      </c>
      <c r="N26" s="66">
        <v>0</v>
      </c>
      <c r="O26" s="66">
        <v>0</v>
      </c>
      <c r="P26" s="31">
        <v>0</v>
      </c>
      <c r="Q26" s="84">
        <v>168273</v>
      </c>
      <c r="R26" s="85">
        <f t="shared" si="2"/>
        <v>1.0825024592177075</v>
      </c>
    </row>
    <row r="27" spans="1:19" ht="13.8" thickBot="1" x14ac:dyDescent="0.3">
      <c r="A27" s="87" t="s">
        <v>38</v>
      </c>
      <c r="B27" s="88"/>
      <c r="C27" s="88"/>
      <c r="D27" s="88"/>
      <c r="E27" s="89">
        <v>24</v>
      </c>
      <c r="F27" s="104">
        <f t="shared" ref="F27:O27" si="4">SUM(F28:F42)</f>
        <v>5924101.9724287158</v>
      </c>
      <c r="G27" s="91">
        <f t="shared" si="4"/>
        <v>2501949.6300289999</v>
      </c>
      <c r="H27" s="90">
        <f t="shared" si="4"/>
        <v>8426051.6024577152</v>
      </c>
      <c r="I27" s="90">
        <f t="shared" si="4"/>
        <v>7492548.566028215</v>
      </c>
      <c r="J27" s="92">
        <f t="shared" si="4"/>
        <v>507737.1165295</v>
      </c>
      <c r="K27" s="93">
        <f t="shared" si="4"/>
        <v>335799.91989999998</v>
      </c>
      <c r="L27" s="93">
        <f t="shared" si="4"/>
        <v>8095</v>
      </c>
      <c r="M27" s="93">
        <f t="shared" si="4"/>
        <v>0</v>
      </c>
      <c r="N27" s="93">
        <f t="shared" si="4"/>
        <v>30791</v>
      </c>
      <c r="O27" s="93">
        <f t="shared" si="4"/>
        <v>51080</v>
      </c>
      <c r="P27" s="94">
        <f>SUM(P28:P42)</f>
        <v>0</v>
      </c>
      <c r="Q27" s="95">
        <v>8743272</v>
      </c>
      <c r="R27" s="96">
        <f>Q27/H27</f>
        <v>1.037647573562184</v>
      </c>
      <c r="S27" s="2"/>
    </row>
    <row r="28" spans="1:19" s="2" customFormat="1" ht="11.4" x14ac:dyDescent="0.2">
      <c r="A28" s="21" t="s">
        <v>17</v>
      </c>
      <c r="B28" s="23" t="s">
        <v>39</v>
      </c>
      <c r="C28" s="23"/>
      <c r="D28" s="23"/>
      <c r="E28" s="107">
        <v>25</v>
      </c>
      <c r="F28" s="33">
        <v>1979628.1140783252</v>
      </c>
      <c r="G28" s="33">
        <v>472268</v>
      </c>
      <c r="H28" s="12">
        <f t="shared" si="3"/>
        <v>2451896.1140783252</v>
      </c>
      <c r="I28" s="33">
        <v>2451896.1140783252</v>
      </c>
      <c r="J28" s="34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>
        <v>0</v>
      </c>
      <c r="Q28" s="12">
        <v>2454392</v>
      </c>
      <c r="R28" s="86">
        <f>Q28/H28</f>
        <v>1.001017941138429</v>
      </c>
    </row>
    <row r="29" spans="1:19" s="2" customFormat="1" ht="11.4" x14ac:dyDescent="0.2">
      <c r="A29" s="21"/>
      <c r="B29" s="24" t="s">
        <v>30</v>
      </c>
      <c r="C29" s="24"/>
      <c r="D29" s="24"/>
      <c r="E29" s="107">
        <v>26</v>
      </c>
      <c r="F29" s="33">
        <v>233497</v>
      </c>
      <c r="G29" s="33">
        <v>0</v>
      </c>
      <c r="H29" s="12">
        <f t="shared" si="3"/>
        <v>233497</v>
      </c>
      <c r="I29" s="33">
        <v>233497</v>
      </c>
      <c r="J29" s="34">
        <v>0</v>
      </c>
      <c r="K29" s="35">
        <v>0</v>
      </c>
      <c r="L29" s="35">
        <v>0</v>
      </c>
      <c r="M29" s="32">
        <v>0</v>
      </c>
      <c r="N29" s="35">
        <v>0</v>
      </c>
      <c r="O29" s="35">
        <v>0</v>
      </c>
      <c r="P29" s="36">
        <v>0</v>
      </c>
      <c r="Q29" s="16">
        <v>221231</v>
      </c>
      <c r="R29" s="20">
        <f t="shared" ref="R29:R43" si="5">Q29/H29</f>
        <v>0.94746827582367221</v>
      </c>
    </row>
    <row r="30" spans="1:19" s="2" customFormat="1" ht="11.4" x14ac:dyDescent="0.2">
      <c r="A30" s="21"/>
      <c r="B30" s="24" t="s">
        <v>31</v>
      </c>
      <c r="C30" s="24"/>
      <c r="D30" s="24"/>
      <c r="E30" s="107">
        <v>27</v>
      </c>
      <c r="F30" s="33">
        <v>11501</v>
      </c>
      <c r="G30" s="33">
        <v>855</v>
      </c>
      <c r="H30" s="12">
        <f t="shared" si="3"/>
        <v>12356</v>
      </c>
      <c r="I30" s="33">
        <v>12356</v>
      </c>
      <c r="J30" s="34">
        <v>0</v>
      </c>
      <c r="K30" s="35">
        <v>0</v>
      </c>
      <c r="L30" s="35">
        <v>0</v>
      </c>
      <c r="M30" s="32">
        <v>0</v>
      </c>
      <c r="N30" s="35">
        <v>0</v>
      </c>
      <c r="O30" s="35">
        <v>0</v>
      </c>
      <c r="P30" s="36">
        <v>0</v>
      </c>
      <c r="Q30" s="16">
        <v>13149</v>
      </c>
      <c r="R30" s="20">
        <f t="shared" si="5"/>
        <v>1.0641793460666882</v>
      </c>
    </row>
    <row r="31" spans="1:19" s="2" customFormat="1" ht="11.4" x14ac:dyDescent="0.2">
      <c r="A31" s="21"/>
      <c r="B31" s="25" t="s">
        <v>52</v>
      </c>
      <c r="C31" s="26"/>
      <c r="D31" s="26"/>
      <c r="E31" s="110">
        <v>28</v>
      </c>
      <c r="F31" s="33">
        <v>310334.30699999997</v>
      </c>
      <c r="G31" s="33">
        <v>112279.153477</v>
      </c>
      <c r="H31" s="12">
        <f t="shared" si="3"/>
        <v>422613.46047699999</v>
      </c>
      <c r="I31" s="33">
        <v>422613.46047699999</v>
      </c>
      <c r="J31" s="34">
        <v>0</v>
      </c>
      <c r="K31" s="35">
        <v>0</v>
      </c>
      <c r="L31" s="35">
        <v>0</v>
      </c>
      <c r="M31" s="32">
        <v>0</v>
      </c>
      <c r="N31" s="35">
        <v>0</v>
      </c>
      <c r="O31" s="35">
        <v>0</v>
      </c>
      <c r="P31" s="36">
        <v>0</v>
      </c>
      <c r="Q31" s="16">
        <v>471293</v>
      </c>
      <c r="R31" s="20">
        <f t="shared" si="5"/>
        <v>1.1151869120970634</v>
      </c>
    </row>
    <row r="32" spans="1:19" s="2" customFormat="1" ht="11.4" x14ac:dyDescent="0.2">
      <c r="A32" s="21"/>
      <c r="B32" s="25" t="s">
        <v>40</v>
      </c>
      <c r="C32" s="25"/>
      <c r="D32" s="25"/>
      <c r="E32" s="110">
        <v>29</v>
      </c>
      <c r="F32" s="33">
        <v>0</v>
      </c>
      <c r="G32" s="33">
        <v>102078</v>
      </c>
      <c r="H32" s="12">
        <f t="shared" si="3"/>
        <v>102078</v>
      </c>
      <c r="I32" s="33">
        <v>102078</v>
      </c>
      <c r="J32" s="34">
        <v>0</v>
      </c>
      <c r="K32" s="35">
        <v>0</v>
      </c>
      <c r="L32" s="35">
        <v>0</v>
      </c>
      <c r="M32" s="32">
        <v>0</v>
      </c>
      <c r="N32" s="35">
        <v>0</v>
      </c>
      <c r="O32" s="35">
        <v>0</v>
      </c>
      <c r="P32" s="36">
        <v>0</v>
      </c>
      <c r="Q32" s="16">
        <v>108849</v>
      </c>
      <c r="R32" s="20">
        <f t="shared" si="5"/>
        <v>1.066331628754482</v>
      </c>
    </row>
    <row r="33" spans="1:20" s="2" customFormat="1" ht="11.4" x14ac:dyDescent="0.2">
      <c r="A33" s="21"/>
      <c r="B33" s="25" t="s">
        <v>32</v>
      </c>
      <c r="C33" s="25"/>
      <c r="D33" s="25"/>
      <c r="E33" s="110">
        <v>30</v>
      </c>
      <c r="F33" s="33">
        <v>21366.1</v>
      </c>
      <c r="G33" s="33">
        <v>778.07999999999993</v>
      </c>
      <c r="H33" s="12">
        <f t="shared" si="3"/>
        <v>22144.18</v>
      </c>
      <c r="I33" s="33">
        <v>21642.18</v>
      </c>
      <c r="J33" s="34">
        <v>0</v>
      </c>
      <c r="K33" s="35">
        <v>502</v>
      </c>
      <c r="L33" s="35">
        <v>0</v>
      </c>
      <c r="M33" s="32">
        <v>0</v>
      </c>
      <c r="N33" s="35">
        <v>0</v>
      </c>
      <c r="O33" s="35">
        <v>0</v>
      </c>
      <c r="P33" s="36">
        <v>0</v>
      </c>
      <c r="Q33" s="16">
        <v>21897</v>
      </c>
      <c r="R33" s="20">
        <f t="shared" si="5"/>
        <v>0.98883769911552377</v>
      </c>
    </row>
    <row r="34" spans="1:20" s="2" customFormat="1" ht="11.4" x14ac:dyDescent="0.2">
      <c r="A34" s="29"/>
      <c r="B34" s="58" t="s">
        <v>33</v>
      </c>
      <c r="C34" s="58"/>
      <c r="D34" s="58"/>
      <c r="E34" s="112">
        <v>31</v>
      </c>
      <c r="F34" s="60">
        <v>53867.615000000005</v>
      </c>
      <c r="G34" s="60">
        <v>12410.728999999999</v>
      </c>
      <c r="H34" s="13">
        <f t="shared" si="3"/>
        <v>66278.344000000012</v>
      </c>
      <c r="I34" s="60">
        <v>66278.344000000012</v>
      </c>
      <c r="J34" s="61">
        <v>0</v>
      </c>
      <c r="K34" s="62">
        <v>0</v>
      </c>
      <c r="L34" s="62">
        <v>0</v>
      </c>
      <c r="M34" s="57">
        <v>0</v>
      </c>
      <c r="N34" s="62">
        <v>0</v>
      </c>
      <c r="O34" s="62">
        <v>0</v>
      </c>
      <c r="P34" s="59">
        <v>0</v>
      </c>
      <c r="Q34" s="18">
        <v>65771</v>
      </c>
      <c r="R34" s="20">
        <f t="shared" si="5"/>
        <v>0.99234525231952064</v>
      </c>
    </row>
    <row r="35" spans="1:20" s="2" customFormat="1" ht="11.4" x14ac:dyDescent="0.2">
      <c r="A35" s="21"/>
      <c r="B35" s="25" t="s">
        <v>41</v>
      </c>
      <c r="C35" s="25"/>
      <c r="D35" s="25"/>
      <c r="E35" s="110">
        <v>32</v>
      </c>
      <c r="F35" s="33">
        <v>41238.220020000001</v>
      </c>
      <c r="G35" s="33">
        <v>149119.04000000001</v>
      </c>
      <c r="H35" s="12">
        <f t="shared" si="3"/>
        <v>190357.26002000002</v>
      </c>
      <c r="I35" s="33">
        <v>107262.04999999999</v>
      </c>
      <c r="J35" s="34">
        <v>0</v>
      </c>
      <c r="K35" s="35">
        <v>83095.210019999999</v>
      </c>
      <c r="L35" s="35">
        <v>0</v>
      </c>
      <c r="M35" s="32">
        <v>0</v>
      </c>
      <c r="N35" s="35">
        <v>0</v>
      </c>
      <c r="O35" s="35">
        <v>0</v>
      </c>
      <c r="P35" s="36">
        <v>0</v>
      </c>
      <c r="Q35" s="16">
        <v>241916</v>
      </c>
      <c r="R35" s="20">
        <f t="shared" si="5"/>
        <v>1.2708525011054632</v>
      </c>
    </row>
    <row r="36" spans="1:20" s="2" customFormat="1" ht="11.4" x14ac:dyDescent="0.2">
      <c r="A36" s="21"/>
      <c r="B36" s="25" t="s">
        <v>42</v>
      </c>
      <c r="C36" s="25"/>
      <c r="D36" s="25"/>
      <c r="E36" s="110">
        <v>33</v>
      </c>
      <c r="F36" s="33">
        <v>779407.86482269026</v>
      </c>
      <c r="G36" s="33">
        <v>236222</v>
      </c>
      <c r="H36" s="12">
        <f t="shared" si="3"/>
        <v>1015629.8648226903</v>
      </c>
      <c r="I36" s="33">
        <v>1001410.1268226902</v>
      </c>
      <c r="J36" s="34">
        <v>0</v>
      </c>
      <c r="K36" s="35">
        <v>14219.738000000001</v>
      </c>
      <c r="L36" s="35">
        <v>0</v>
      </c>
      <c r="M36" s="32">
        <v>0</v>
      </c>
      <c r="N36" s="35">
        <v>0</v>
      </c>
      <c r="O36" s="35">
        <v>0</v>
      </c>
      <c r="P36" s="36">
        <v>0</v>
      </c>
      <c r="Q36" s="16">
        <v>1025588</v>
      </c>
      <c r="R36" s="20">
        <f t="shared" si="5"/>
        <v>1.0098048861324576</v>
      </c>
      <c r="T36" s="3"/>
    </row>
    <row r="37" spans="1:20" s="2" customFormat="1" ht="11.4" x14ac:dyDescent="0.2">
      <c r="A37" s="21"/>
      <c r="B37" s="25" t="s">
        <v>43</v>
      </c>
      <c r="C37" s="25"/>
      <c r="D37" s="25"/>
      <c r="E37" s="110">
        <v>34</v>
      </c>
      <c r="F37" s="33">
        <v>836931.80282999994</v>
      </c>
      <c r="G37" s="33">
        <v>318016.78700000001</v>
      </c>
      <c r="H37" s="12">
        <f t="shared" si="3"/>
        <v>1154948.58983</v>
      </c>
      <c r="I37" s="33">
        <v>1130421.5298600001</v>
      </c>
      <c r="J37" s="34">
        <v>0</v>
      </c>
      <c r="K37" s="35">
        <v>24527.059970000002</v>
      </c>
      <c r="L37" s="35">
        <v>0</v>
      </c>
      <c r="M37" s="32">
        <v>0</v>
      </c>
      <c r="N37" s="35">
        <v>0</v>
      </c>
      <c r="O37" s="35">
        <v>0</v>
      </c>
      <c r="P37" s="36">
        <v>0</v>
      </c>
      <c r="Q37" s="16">
        <v>1312428</v>
      </c>
      <c r="R37" s="20">
        <f t="shared" si="5"/>
        <v>1.1363518788253422</v>
      </c>
    </row>
    <row r="38" spans="1:20" s="2" customFormat="1" ht="11.4" x14ac:dyDescent="0.2">
      <c r="A38" s="21"/>
      <c r="B38" s="58" t="s">
        <v>53</v>
      </c>
      <c r="C38" s="58"/>
      <c r="D38" s="58"/>
      <c r="E38" s="112">
        <v>35</v>
      </c>
      <c r="F38" s="60">
        <v>365669.61942</v>
      </c>
      <c r="G38" s="60">
        <v>174422.39999999999</v>
      </c>
      <c r="H38" s="13">
        <f t="shared" si="3"/>
        <v>540092.01942000003</v>
      </c>
      <c r="I38" s="60">
        <v>343203.34075999999</v>
      </c>
      <c r="J38" s="61">
        <v>0</v>
      </c>
      <c r="K38" s="62">
        <v>196888.67866000001</v>
      </c>
      <c r="L38" s="62">
        <v>0</v>
      </c>
      <c r="M38" s="57">
        <v>0</v>
      </c>
      <c r="N38" s="62">
        <v>0</v>
      </c>
      <c r="O38" s="62">
        <v>0</v>
      </c>
      <c r="P38" s="59">
        <v>0</v>
      </c>
      <c r="Q38" s="18">
        <v>845646</v>
      </c>
      <c r="R38" s="20">
        <f t="shared" si="5"/>
        <v>1.5657442983662888</v>
      </c>
      <c r="T38" s="2" t="s">
        <v>44</v>
      </c>
    </row>
    <row r="39" spans="1:20" s="2" customFormat="1" ht="11.4" x14ac:dyDescent="0.2">
      <c r="A39" s="21"/>
      <c r="B39" s="25" t="s">
        <v>45</v>
      </c>
      <c r="C39" s="25"/>
      <c r="D39" s="25"/>
      <c r="E39" s="110">
        <v>36</v>
      </c>
      <c r="F39" s="33">
        <v>95071.862450000001</v>
      </c>
      <c r="G39" s="33">
        <v>75456</v>
      </c>
      <c r="H39" s="12">
        <f t="shared" si="3"/>
        <v>170527.86245000002</v>
      </c>
      <c r="I39" s="33">
        <v>166690</v>
      </c>
      <c r="J39" s="34">
        <v>0</v>
      </c>
      <c r="K39" s="35">
        <v>3837.8624500000001</v>
      </c>
      <c r="L39" s="35">
        <v>0</v>
      </c>
      <c r="M39" s="32">
        <v>0</v>
      </c>
      <c r="N39" s="35">
        <v>0</v>
      </c>
      <c r="O39" s="35">
        <v>0</v>
      </c>
      <c r="P39" s="36">
        <v>0</v>
      </c>
      <c r="Q39" s="16">
        <v>11258</v>
      </c>
      <c r="R39" s="20">
        <f t="shared" si="5"/>
        <v>6.6018537019432388E-2</v>
      </c>
    </row>
    <row r="40" spans="1:20" s="2" customFormat="1" ht="11.4" x14ac:dyDescent="0.2">
      <c r="A40" s="21"/>
      <c r="B40" s="25" t="s">
        <v>46</v>
      </c>
      <c r="C40" s="25"/>
      <c r="D40" s="25"/>
      <c r="E40" s="110">
        <v>37</v>
      </c>
      <c r="F40" s="33">
        <v>703605.68669770006</v>
      </c>
      <c r="G40" s="33">
        <v>524093.728</v>
      </c>
      <c r="H40" s="12">
        <f t="shared" si="3"/>
        <v>1227699.4146977002</v>
      </c>
      <c r="I40" s="33">
        <v>1214970.0438977</v>
      </c>
      <c r="J40" s="34">
        <v>0</v>
      </c>
      <c r="K40" s="35">
        <v>12729.370800000001</v>
      </c>
      <c r="L40" s="35">
        <v>0</v>
      </c>
      <c r="M40" s="32">
        <v>0</v>
      </c>
      <c r="N40" s="35">
        <v>0</v>
      </c>
      <c r="O40" s="35">
        <v>0</v>
      </c>
      <c r="P40" s="36">
        <v>0</v>
      </c>
      <c r="Q40" s="16">
        <v>1440830</v>
      </c>
      <c r="R40" s="20">
        <f t="shared" si="5"/>
        <v>1.1736016021110343</v>
      </c>
    </row>
    <row r="41" spans="1:20" s="2" customFormat="1" ht="11.4" x14ac:dyDescent="0.2">
      <c r="A41" s="21"/>
      <c r="B41" s="25" t="s">
        <v>47</v>
      </c>
      <c r="C41" s="25"/>
      <c r="D41" s="25"/>
      <c r="E41" s="110">
        <v>38</v>
      </c>
      <c r="F41" s="33">
        <v>386559</v>
      </c>
      <c r="G41" s="33">
        <v>240447.11655199999</v>
      </c>
      <c r="H41" s="12">
        <f t="shared" si="3"/>
        <v>627006.11655199993</v>
      </c>
      <c r="I41" s="33">
        <v>29303.000022500011</v>
      </c>
      <c r="J41" s="34">
        <v>507737.1165295</v>
      </c>
      <c r="K41" s="35">
        <v>0</v>
      </c>
      <c r="L41" s="35">
        <v>8095</v>
      </c>
      <c r="M41" s="32">
        <v>0</v>
      </c>
      <c r="N41" s="35">
        <v>30791</v>
      </c>
      <c r="O41" s="35">
        <v>51080</v>
      </c>
      <c r="P41" s="36">
        <v>0</v>
      </c>
      <c r="Q41" s="16">
        <v>285862</v>
      </c>
      <c r="R41" s="20">
        <f t="shared" si="5"/>
        <v>0.45591580760327782</v>
      </c>
    </row>
    <row r="42" spans="1:20" s="2" customFormat="1" ht="11.4" x14ac:dyDescent="0.2">
      <c r="A42" s="27"/>
      <c r="B42" s="28" t="s">
        <v>37</v>
      </c>
      <c r="C42" s="28"/>
      <c r="D42" s="28"/>
      <c r="E42" s="113">
        <v>39</v>
      </c>
      <c r="F42" s="51">
        <v>105423.78011000001</v>
      </c>
      <c r="G42" s="51">
        <v>83503.596000000005</v>
      </c>
      <c r="H42" s="14">
        <f t="shared" si="3"/>
        <v>188927.37611000001</v>
      </c>
      <c r="I42" s="51">
        <v>188927.37611000001</v>
      </c>
      <c r="J42" s="52">
        <v>0</v>
      </c>
      <c r="K42" s="53">
        <v>0</v>
      </c>
      <c r="L42" s="53">
        <v>0</v>
      </c>
      <c r="M42" s="37">
        <v>0</v>
      </c>
      <c r="N42" s="53">
        <v>0</v>
      </c>
      <c r="O42" s="53">
        <v>0</v>
      </c>
      <c r="P42" s="54">
        <v>0</v>
      </c>
      <c r="Q42" s="19">
        <v>223162</v>
      </c>
      <c r="R42" s="20">
        <f t="shared" si="5"/>
        <v>1.181205204851135</v>
      </c>
    </row>
    <row r="43" spans="1:20" s="2" customFormat="1" ht="12" thickBot="1" x14ac:dyDescent="0.25">
      <c r="A43" s="21" t="s">
        <v>48</v>
      </c>
      <c r="B43" s="22"/>
      <c r="C43" s="22"/>
      <c r="D43" s="22"/>
      <c r="E43" s="108">
        <v>40</v>
      </c>
      <c r="F43" s="64">
        <f t="shared" ref="F43:P43" si="6">F28+F32+F36+F40+F41+F42-F5-F26</f>
        <v>32383.970438155724</v>
      </c>
      <c r="G43" s="64">
        <f t="shared" si="6"/>
        <v>66927.062422499832</v>
      </c>
      <c r="H43" s="83">
        <f t="shared" si="6"/>
        <v>99311.032860655338</v>
      </c>
      <c r="I43" s="64">
        <f t="shared" si="6"/>
        <v>99677.574860654771</v>
      </c>
      <c r="J43" s="65">
        <f t="shared" si="6"/>
        <v>-0.21000000002095476</v>
      </c>
      <c r="K43" s="66">
        <f t="shared" si="6"/>
        <v>-366.33200000000215</v>
      </c>
      <c r="L43" s="66">
        <f t="shared" si="6"/>
        <v>0</v>
      </c>
      <c r="M43" s="56">
        <f t="shared" si="6"/>
        <v>0</v>
      </c>
      <c r="N43" s="66">
        <f t="shared" si="6"/>
        <v>0</v>
      </c>
      <c r="O43" s="66">
        <f t="shared" si="6"/>
        <v>0</v>
      </c>
      <c r="P43" s="31">
        <f t="shared" si="6"/>
        <v>0</v>
      </c>
      <c r="Q43" s="83">
        <v>89690</v>
      </c>
      <c r="R43" s="85">
        <f t="shared" si="5"/>
        <v>0.90312221529147985</v>
      </c>
    </row>
    <row r="44" spans="1:20" ht="13.8" thickBot="1" x14ac:dyDescent="0.3">
      <c r="A44" s="87" t="s">
        <v>49</v>
      </c>
      <c r="B44" s="88"/>
      <c r="C44" s="88"/>
      <c r="D44" s="88"/>
      <c r="E44" s="89">
        <v>41</v>
      </c>
      <c r="F44" s="104">
        <f t="shared" ref="F44:O44" si="7">F27-F4</f>
        <v>32749.970438156277</v>
      </c>
      <c r="G44" s="91">
        <f t="shared" si="7"/>
        <v>67227.062422499526</v>
      </c>
      <c r="H44" s="90">
        <f t="shared" si="7"/>
        <v>99977.032860656269</v>
      </c>
      <c r="I44" s="90">
        <f t="shared" si="7"/>
        <v>99977.574860655703</v>
      </c>
      <c r="J44" s="92">
        <f t="shared" si="7"/>
        <v>-0.21000000002095476</v>
      </c>
      <c r="K44" s="93">
        <f>K27-K4</f>
        <v>-0.33200000005308539</v>
      </c>
      <c r="L44" s="93">
        <f t="shared" si="7"/>
        <v>0</v>
      </c>
      <c r="M44" s="93">
        <f t="shared" si="7"/>
        <v>0</v>
      </c>
      <c r="N44" s="93">
        <f t="shared" si="7"/>
        <v>0</v>
      </c>
      <c r="O44" s="93">
        <f t="shared" si="7"/>
        <v>0</v>
      </c>
      <c r="P44" s="94">
        <f>P27-P4</f>
        <v>0</v>
      </c>
      <c r="Q44" s="95">
        <v>90164</v>
      </c>
      <c r="R44" s="96">
        <f>Q44/H44</f>
        <v>0.90184712848666693</v>
      </c>
      <c r="S44" s="2"/>
    </row>
    <row r="45" spans="1:20" s="4" customFormat="1" ht="9" customHeight="1" x14ac:dyDescent="0.25">
      <c r="E45" s="5"/>
      <c r="F45" s="2"/>
      <c r="G45" s="2"/>
      <c r="H45" s="6"/>
    </row>
  </sheetData>
  <mergeCells count="4">
    <mergeCell ref="A2:D2"/>
    <mergeCell ref="J2:P2"/>
    <mergeCell ref="C3:D3"/>
    <mergeCell ref="R2:R3"/>
  </mergeCells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  <ignoredErrors>
    <ignoredError sqref="F5:G5 H6:H26 I5:P5" formulaRange="1"/>
    <ignoredError sqref="H27 H43" formula="1"/>
    <ignoredError sqref="H28:H4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Celkem</vt:lpstr>
      <vt:lpstr>Celkem!Oblast_tisku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Aleš Havránek</cp:lastModifiedBy>
  <dcterms:created xsi:type="dcterms:W3CDTF">2021-04-19T06:36:31Z</dcterms:created>
  <dcterms:modified xsi:type="dcterms:W3CDTF">2023-05-03T09:13:53Z</dcterms:modified>
</cp:coreProperties>
</file>