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94" activeTab="0"/>
  </bookViews>
  <sheets>
    <sheet name="Návod" sheetId="1" r:id="rId1"/>
    <sheet name="Pouziti soukr.vozidla" sheetId="2" r:id="rId2"/>
    <sheet name="Pouziti vozidla z pujcovny" sheetId="3" r:id="rId3"/>
    <sheet name="1.strana tiskopisu" sheetId="4" r:id="rId4"/>
    <sheet name="2.strana tiskopisu" sheetId="5" r:id="rId5"/>
    <sheet name="Prohlášení ke stravnému" sheetId="6" r:id="rId6"/>
    <sheet name="Dodatečný souhlas s autem" sheetId="7" r:id="rId7"/>
    <sheet name="Udaje o osobe a vozidle" sheetId="8" r:id="rId8"/>
  </sheets>
  <definedNames>
    <definedName name="_xlnm.Print_Area" localSheetId="3">'1.strana tiskopisu'!$B$4:$X$46</definedName>
    <definedName name="_xlnm.Print_Area" localSheetId="4">'2.strana tiskopisu'!$B$4:$Q$64</definedName>
    <definedName name="_xlnm.Print_Area" localSheetId="6">'Dodatečný souhlas s autem'!$B$2:$AA$39</definedName>
    <definedName name="_xlnm.Print_Area" localSheetId="0">'Návod'!$B$1:$B$11</definedName>
    <definedName name="_xlnm.Print_Area" localSheetId="1">'Pouziti soukr.vozidla'!$B$3:$AA$42</definedName>
    <definedName name="_xlnm.Print_Area" localSheetId="2">'Pouziti vozidla z pujcovny'!$B$3:$AA$40</definedName>
    <definedName name="_xlnm.Print_Area" localSheetId="5">'Prohlášení ke stravnému'!$B$2:$AA$33</definedName>
    <definedName name="Excel_BuiltIn__FilterDatabase">'Pouziti soukr.vozidla'!$AD$17:$AD$19</definedName>
    <definedName name="Excel_BuiltIn__FilterDatabase1">'Pouziti vozidla z pujcovny'!$AD$15:$AD$16</definedName>
    <definedName name="Bydliste">'Udaje o osobe a vozidle'!$E$9</definedName>
    <definedName name="Cena_benzinu">'Udaje o osobe a vozidle'!$M$26</definedName>
    <definedName name="CSdo">'Udaje o osobe a vozidle'!$L$10</definedName>
    <definedName name="EUdo">'Udaje o osobe a vozidle'!$L$12</definedName>
    <definedName name="Jmeno">'Udaje o osobe a vozidle'!$E$6</definedName>
    <definedName name="Kc_za_km">'Udaje o osobe a vozidle'!$M$22</definedName>
    <definedName name="Motor">'Udaje o osobe a vozidle'!$L$6</definedName>
    <definedName name="Nahr_za_km">'Udaje o osobe a vozidle'!$M$28</definedName>
    <definedName name="Norm_spotr">'Udaje o osobe a vozidle'!$M$21</definedName>
    <definedName name="Odlucne">'Udaje o osobe a vozidle'!$A$5</definedName>
    <definedName name="PHM">'Udaje o osobe a vozidle'!$M$25</definedName>
    <definedName name="PojCS">'Udaje o osobe a vozidle'!$L$9</definedName>
    <definedName name="PojEU">'Udaje o osobe a vozidle'!$L$11</definedName>
    <definedName name="Pracdo">'Udaje o osobe a vozidle'!$G$12</definedName>
    <definedName name="Pracod">'Udaje o osobe a vozidle'!$E$12</definedName>
    <definedName name="Pracoviste">'Udaje o osobe a vozidle'!$E$10</definedName>
    <definedName name="Prijmeni">'Udaje o osobe a vozidle'!$E$7</definedName>
    <definedName name="prum_spotreba">'Udaje o osobe a vozidle'!$M$22</definedName>
    <definedName name="RCislo">'Udaje o osobe a vozidle'!#REF!</definedName>
    <definedName name="Spolucest">'Pouziti soukr.vozidla'!$G$21</definedName>
    <definedName name="Spolucest1">'Pouziti vozidla z pujcovny'!$G$18</definedName>
    <definedName name="SPZ">'Udaje o osobe a vozidle'!$L$7</definedName>
    <definedName name="Stravne">'Udaje o osobe a vozidle'!$A$4</definedName>
    <definedName name="Titul">'Udaje o osobe a vozidle'!$E$8</definedName>
    <definedName name="Tlf">'Udaje o osobe a vozidle'!$E$11</definedName>
    <definedName name="Typ_auta">'Udaje o osobe a vozidle'!$L$5</definedName>
    <definedName name="volba1">"stahovací 27"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R8" authorId="0">
      <text>
        <r>
          <rPr>
            <b/>
            <sz val="8"/>
            <color indexed="8"/>
            <rFont val="Tahoma"/>
            <family val="2"/>
          </rPr>
          <t>Údaj se automaticky přenáší z listu "Údaje o osobě a vozidle"</t>
        </r>
      </text>
    </comment>
    <comment ref="R9" authorId="0">
      <text>
        <r>
          <rPr>
            <b/>
            <sz val="8"/>
            <color indexed="8"/>
            <rFont val="Tahoma"/>
            <family val="2"/>
          </rPr>
          <t>Údaj se automaticky přenáší z listu "Údaje o osobě a vozidle"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Jméno a bydliště se </t>
        </r>
        <r>
          <rPr>
            <b/>
            <sz val="8"/>
            <color indexed="12"/>
            <rFont val="Tahoma"/>
            <family val="2"/>
          </rPr>
          <t xml:space="preserve">automaticky přenášejí </t>
        </r>
        <r>
          <rPr>
            <b/>
            <sz val="8"/>
            <color indexed="8"/>
            <rFont val="Tahoma"/>
            <family val="2"/>
          </rPr>
          <t xml:space="preserve">z listu "Údaje o osobě a vozidle"
</t>
        </r>
        <r>
          <rPr>
            <sz val="8"/>
            <color indexed="8"/>
            <rFont val="Tahoma"/>
            <family val="2"/>
          </rPr>
          <t/>
        </r>
      </text>
    </comment>
    <comment ref="G12" authorId="0">
      <text>
        <r>
          <rPr>
            <b/>
            <sz val="8"/>
            <color indexed="8"/>
            <rFont val="Tahoma"/>
            <family val="2"/>
          </rPr>
          <t xml:space="preserve">Jméno a bydliště se </t>
        </r>
        <r>
          <rPr>
            <b/>
            <sz val="8"/>
            <color indexed="12"/>
            <rFont val="Tahoma"/>
            <family val="2"/>
          </rPr>
          <t>automaticky přenášejí</t>
        </r>
        <r>
          <rPr>
            <b/>
            <sz val="8"/>
            <color indexed="8"/>
            <rFont val="Tahoma"/>
            <family val="2"/>
          </rPr>
          <t xml:space="preserve"> z listu "Údaje o osobě a vozidle".
</t>
        </r>
        <r>
          <rPr>
            <sz val="8"/>
            <color indexed="8"/>
            <rFont val="Tahoma"/>
            <family val="2"/>
          </rPr>
          <t/>
        </r>
      </text>
    </comment>
    <comment ref="G22" authorId="0">
      <text>
        <r>
          <rPr>
            <b/>
            <sz val="8"/>
            <color indexed="8"/>
            <rFont val="Tahoma"/>
            <family val="2"/>
          </rPr>
          <t xml:space="preserve">Do tohoto pole se automaticky přenášejí jména spolucestujících z formuláře povolení soukromého vozidla nebo vozidla z půjčovny.
Cestujete-li jiným dopravním prostředkem, zapište jména spolucestujících ručně.
</t>
        </r>
        <r>
          <rPr>
            <sz val="8"/>
            <color indexed="8"/>
            <rFont val="Tahoma"/>
            <family val="2"/>
          </rPr>
          <t/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 xml:space="preserve">Do tohoto pole se v případě, že používáte k cestě soukromý automobil </t>
        </r>
        <r>
          <rPr>
            <b/>
            <sz val="8"/>
            <color indexed="12"/>
            <rFont val="Tahoma"/>
            <family val="2"/>
          </rPr>
          <t>přenesou automaticky</t>
        </r>
        <r>
          <rPr>
            <b/>
            <sz val="8"/>
            <color indexed="8"/>
            <rFont val="Tahoma"/>
            <family val="2"/>
          </rPr>
          <t xml:space="preserve"> údaje o automobilu z listu "Údaje o osobě a vozidle".
Máte-li určen jiný dopravní prostředek, </t>
        </r>
        <r>
          <rPr>
            <b/>
            <sz val="8"/>
            <color indexed="12"/>
            <rFont val="Tahoma"/>
            <family val="2"/>
          </rPr>
          <t xml:space="preserve">zapište jej ručně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12" authorId="0">
      <text>
        <r>
          <rPr>
            <b/>
            <sz val="8"/>
            <color indexed="8"/>
            <rFont val="Tahoma"/>
            <family val="2"/>
          </rPr>
          <t xml:space="preserve">V každém použitém řádku </t>
        </r>
        <r>
          <rPr>
            <b/>
            <sz val="8"/>
            <color indexed="10"/>
            <rFont val="Tahoma"/>
            <family val="2"/>
          </rPr>
          <t>je nutno vyplnit datum</t>
        </r>
        <r>
          <rPr>
            <b/>
            <sz val="8"/>
            <color indexed="8"/>
            <rFont val="Tahoma"/>
            <family val="2"/>
          </rPr>
          <t xml:space="preserve"> ve tvaru "d.m.rr" (tj. např. 23.8.05).
</t>
        </r>
        <r>
          <rPr>
            <b/>
            <sz val="8"/>
            <color indexed="10"/>
            <rFont val="Tahoma"/>
            <family val="2"/>
          </rPr>
          <t>Data musí jít chronologicky 
za sebou !!!</t>
        </r>
      </text>
    </comment>
    <comment ref="I12" authorId="0">
      <text>
        <r>
          <rPr>
            <b/>
            <sz val="8"/>
            <color indexed="8"/>
            <rFont val="Tahoma"/>
            <family val="2"/>
          </rPr>
          <t xml:space="preserve">Do tohoto sloupce zapisujte použitý dopravní prostředek zkratkou podle níže uvedeného seznamu
</t>
        </r>
        <r>
          <rPr>
            <sz val="9"/>
            <color indexed="8"/>
            <rFont val="Tahoma"/>
            <family val="2"/>
          </rPr>
          <t/>
        </r>
      </text>
    </comment>
    <comment ref="K12" authorId="0">
      <text>
        <r>
          <rPr>
            <b/>
            <sz val="8"/>
            <color indexed="8"/>
            <rFont val="Tahoma"/>
            <family val="2"/>
          </rPr>
          <t xml:space="preserve">Při použití soukromého vozidla se v tomto sloupci automaticky vypočte cena za spotřebovaný benzín včetně náhrady za ujeté kilometry.
Pokud použijete veřejný dopravní prostředek, zapište cenu jízdného.
</t>
        </r>
        <r>
          <rPr>
            <sz val="9"/>
            <color indexed="8"/>
            <rFont val="Tahoma"/>
            <family val="2"/>
          </rPr>
          <t/>
        </r>
      </text>
    </comment>
    <comment ref="L12" authorId="0">
      <text>
        <r>
          <rPr>
            <sz val="8"/>
            <color indexed="8"/>
            <rFont val="Tahoma"/>
            <family val="2"/>
          </rPr>
          <t xml:space="preserve">
                          </t>
        </r>
        <r>
          <rPr>
            <b/>
            <sz val="8"/>
            <color indexed="12"/>
            <rFont val="Tahoma"/>
            <family val="2"/>
          </rPr>
          <t xml:space="preserve">V ý š e   s t r a v n é h o  (platí od 1.1.2016):
</t>
        </r>
        <r>
          <rPr>
            <b/>
            <sz val="8"/>
            <color indexed="8"/>
            <rFont val="Tahoma"/>
            <family val="2"/>
          </rPr>
          <t xml:space="preserve">
                                      Plné                     Výše kráceného stravného:
                                  stravné:    </t>
        </r>
        <r>
          <rPr>
            <sz val="8"/>
            <color indexed="8"/>
            <rFont val="Tahoma"/>
            <family val="2"/>
          </rPr>
          <t xml:space="preserve">Počet bezplatně poskytnutých jídel v daném dni:
</t>
        </r>
        <r>
          <rPr>
            <b/>
            <sz val="8"/>
            <color indexed="8"/>
            <rFont val="Tahoma"/>
            <family val="2"/>
          </rPr>
          <t xml:space="preserve">     </t>
        </r>
        <r>
          <rPr>
            <b/>
            <u val="single"/>
            <sz val="8"/>
            <color indexed="8"/>
            <rFont val="Tahoma"/>
            <family val="2"/>
          </rPr>
          <t xml:space="preserve">Trvání cesty:                                          1                  2                  3                
</t>
        </r>
        <r>
          <rPr>
            <b/>
            <sz val="8"/>
            <color indexed="8"/>
            <rFont val="Tahoma"/>
            <family val="2"/>
          </rPr>
          <t xml:space="preserve">           &lt; 5 hodin            0 Kč         
       5 - 12 hodin         83 Kč              24,90 Kč              0 Kč             0 Kč
     12 - 18 hodin       127 Kč              82,55 Kč      38,10 Kč             0 Kč
         &gt; 18 hodin       198 Kč            148,50 Kč      99,00 Kč      49,50 Kč   
 </t>
        </r>
      </text>
    </comment>
    <comment ref="N12" authorId="0">
      <text>
        <r>
          <rPr>
            <b/>
            <sz val="8"/>
            <color indexed="8"/>
            <rFont val="Tahoma"/>
            <family val="2"/>
          </rPr>
          <t xml:space="preserve">Při použití </t>
        </r>
        <r>
          <rPr>
            <b/>
            <sz val="8"/>
            <color indexed="12"/>
            <rFont val="Tahoma"/>
            <family val="2"/>
          </rPr>
          <t>vozidla z půjčovny</t>
        </r>
        <r>
          <rPr>
            <b/>
            <sz val="8"/>
            <color indexed="8"/>
            <rFont val="Tahoma"/>
            <family val="2"/>
          </rPr>
          <t xml:space="preserve"> zapište do tohoto pole</t>
        </r>
        <r>
          <rPr>
            <sz val="8"/>
            <color indexed="8"/>
            <rFont val="Tahoma"/>
            <family val="2"/>
          </rPr>
          <t xml:space="preserve"> </t>
        </r>
        <r>
          <rPr>
            <b/>
            <u val="single"/>
            <sz val="8"/>
            <color indexed="10"/>
            <rFont val="Tahoma"/>
            <family val="2"/>
          </rPr>
          <t>částku za vypůjčení vozidla</t>
        </r>
      </text>
    </comment>
    <comment ref="N14" authorId="0">
      <text>
        <r>
          <rPr>
            <b/>
            <sz val="8"/>
            <color indexed="8"/>
            <rFont val="Tahoma"/>
            <family val="2"/>
          </rPr>
          <t xml:space="preserve">Při použití </t>
        </r>
        <r>
          <rPr>
            <b/>
            <sz val="8"/>
            <color indexed="12"/>
            <rFont val="Tahoma"/>
            <family val="2"/>
          </rPr>
          <t>vozidla z půjčovny</t>
        </r>
        <r>
          <rPr>
            <b/>
            <sz val="8"/>
            <color indexed="8"/>
            <rFont val="Tahoma"/>
            <family val="2"/>
          </rPr>
          <t xml:space="preserve"> zapište do tohoto pole </t>
        </r>
        <r>
          <rPr>
            <b/>
            <u val="single"/>
            <sz val="8"/>
            <color indexed="10"/>
            <rFont val="Tahoma"/>
            <family val="2"/>
          </rPr>
          <t>celkovou částku za doplňované pohonné hmoty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M16" authorId="0">
      <text>
        <r>
          <rPr>
            <b/>
            <sz val="8"/>
            <color indexed="12"/>
            <rFont val="Tahoma"/>
            <family val="2"/>
          </rPr>
          <t xml:space="preserve">Máte-li v technickém průkazu vozidla uvedeno označení </t>
        </r>
        <r>
          <rPr>
            <b/>
            <sz val="8"/>
            <color indexed="10"/>
            <rFont val="Tahoma"/>
            <family val="2"/>
          </rPr>
          <t xml:space="preserve">EU nebo ES, </t>
        </r>
        <r>
          <rPr>
            <b/>
            <sz val="8"/>
            <color indexed="12"/>
            <rFont val="Tahoma"/>
            <family val="2"/>
          </rPr>
          <t xml:space="preserve">zapište pouze do prvního pole </t>
        </r>
        <r>
          <rPr>
            <b/>
            <sz val="8"/>
            <color indexed="10"/>
            <rFont val="Tahoma"/>
            <family val="2"/>
          </rPr>
          <t>údaj o tzv. "kombinované spotřebě"</t>
        </r>
        <r>
          <rPr>
            <b/>
            <sz val="8"/>
            <color indexed="12"/>
            <rFont val="Tahoma"/>
            <family val="2"/>
          </rPr>
          <t xml:space="preserve"> (údaj za druhým lomítkem). </t>
        </r>
        <r>
          <rPr>
            <b/>
            <sz val="8"/>
            <color indexed="10"/>
            <rFont val="Tahoma"/>
            <family val="2"/>
          </rPr>
          <t xml:space="preserve">Jiné údaje neuvádějte.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V ostatních případech</t>
        </r>
        <r>
          <rPr>
            <b/>
            <sz val="8"/>
            <color indexed="8"/>
            <rFont val="Tahoma"/>
            <family val="2"/>
          </rPr>
          <t xml:space="preserve"> do těchto čtyř polí opište všechny údaje o spotřebě vašeho vozu, uvedené v technickém průkazu.</t>
        </r>
      </text>
    </comment>
    <comment ref="M28" authorId="0">
      <text>
        <r>
          <rPr>
            <b/>
            <sz val="8"/>
            <color indexed="8"/>
            <rFont val="Tahoma"/>
            <family val="2"/>
          </rPr>
          <t xml:space="preserve">Do tohoto pole vepište výši náhrady za 1km jízdy podle aktuálně platné vyhlášky 
(současná hodnota, platná od 1.1.2016, je pro </t>
        </r>
        <r>
          <rPr>
            <b/>
            <sz val="8"/>
            <color indexed="10"/>
            <rFont val="Tahoma"/>
            <family val="2"/>
          </rPr>
          <t>osobní automobily 3,80 Kč</t>
        </r>
        <r>
          <rPr>
            <b/>
            <sz val="8"/>
            <color indexed="8"/>
            <rFont val="Tahoma"/>
            <family val="2"/>
          </rPr>
          <t xml:space="preserve">, pro </t>
        </r>
        <r>
          <rPr>
            <b/>
            <sz val="8"/>
            <color indexed="10"/>
            <rFont val="Tahoma"/>
            <family val="2"/>
          </rPr>
          <t>motocykly a tříkolky 1,00 Kč</t>
        </r>
        <r>
          <rPr>
            <b/>
            <sz val="8"/>
            <color indexed="8"/>
            <rFont val="Tahoma"/>
            <family val="2"/>
          </rPr>
          <t xml:space="preserve">).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<sst xmlns="http://schemas.openxmlformats.org/spreadsheetml/2006/main" count="324" uniqueCount="209">
  <si>
    <t>Návod k použití automatizovaného formuláře cestovního příkazu</t>
  </si>
  <si>
    <t>Tento formulář je navržen speciálně pro vyúčtování pracovní cesty, při které se používá soukromé vozidlo nebo vozidlo z půjčovny. Usnadňuje výpočet náhrad za použití tohoto vozidla. Samozřejmě je možno formulář použít i pro vyúčtování pracovní cesty, při které se použil veřejný dopravní prostředek.</t>
  </si>
  <si>
    <r>
      <t xml:space="preserve">Při prvním použití formuláře po stažení z webu klepněte na některém z listů na tlačítko </t>
    </r>
    <r>
      <rPr>
        <i/>
        <sz val="10"/>
        <rFont val="Tahoma"/>
        <family val="2"/>
      </rPr>
      <t xml:space="preserve">"Vložit údaje o osobě pracovníka a použitém soukromém vozidle". </t>
    </r>
    <r>
      <rPr>
        <sz val="10"/>
        <rFont val="Tahoma"/>
        <family val="2"/>
      </rPr>
      <t xml:space="preserve">Zobrazí se list </t>
    </r>
    <r>
      <rPr>
        <b/>
        <sz val="10"/>
        <rFont val="Tahoma"/>
        <family val="2"/>
      </rPr>
      <t>"Údaje o osobě a vozidle"</t>
    </r>
    <r>
      <rPr>
        <sz val="10"/>
        <rFont val="Tahoma"/>
        <family val="2"/>
      </rPr>
      <t xml:space="preserve">. Na tomto listu vyplňte všechny údaje o vaší osobě i vašem vozidle. Údaje z tohoto listu se automaticky kopírují do listů formuláře, takže je nebudete muset při každé pracovní cestě znovu vyplňovat. Po vyplnění údajů klepněte na některé z tlačítek </t>
    </r>
    <r>
      <rPr>
        <i/>
        <sz val="10"/>
        <rFont val="Tahoma"/>
        <family val="2"/>
      </rPr>
      <t>"Zpět na žádost"</t>
    </r>
    <r>
      <rPr>
        <sz val="10"/>
        <rFont val="Tahoma"/>
        <family val="2"/>
      </rPr>
      <t xml:space="preserve">. List údajů se skryje a zobrazí se odpovídající list žádosti o povolení použití vozidla. </t>
    </r>
  </si>
  <si>
    <r>
      <t xml:space="preserve">Nyní rozbalte nabídku </t>
    </r>
    <r>
      <rPr>
        <b/>
        <sz val="10"/>
        <rFont val="Tahoma"/>
        <family val="2"/>
      </rPr>
      <t>Soubor</t>
    </r>
    <r>
      <rPr>
        <sz val="10"/>
        <rFont val="Tahoma"/>
        <family val="2"/>
      </rPr>
      <t xml:space="preserve"> a klepněte na příkaz </t>
    </r>
    <r>
      <rPr>
        <b/>
        <sz val="10"/>
        <rFont val="Tahoma"/>
        <family val="2"/>
      </rPr>
      <t>Uložit jako…</t>
    </r>
    <r>
      <rPr>
        <sz val="10"/>
        <rFont val="Tahoma"/>
        <family val="2"/>
      </rPr>
      <t xml:space="preserve"> . V dialogovém okně </t>
    </r>
    <r>
      <rPr>
        <b/>
        <sz val="10"/>
        <rFont val="Tahoma"/>
        <family val="2"/>
      </rPr>
      <t>"Uložit jako"</t>
    </r>
    <r>
      <rPr>
        <sz val="10"/>
        <rFont val="Tahoma"/>
        <family val="2"/>
      </rPr>
      <t xml:space="preserve"> rozbalte seznam "Typ souboru" a vyberte položku </t>
    </r>
    <r>
      <rPr>
        <b/>
        <sz val="10"/>
        <rFont val="Tahoma"/>
        <family val="2"/>
      </rPr>
      <t>Šablona (*.xlt)</t>
    </r>
    <r>
      <rPr>
        <sz val="10"/>
        <rFont val="Tahoma"/>
        <family val="2"/>
      </rPr>
      <t xml:space="preserve">. Pak klepněte na tlačítko </t>
    </r>
    <r>
      <rPr>
        <b/>
        <sz val="10"/>
        <rFont val="Tahoma"/>
        <family val="2"/>
      </rPr>
      <t>Uložit</t>
    </r>
    <r>
      <rPr>
        <sz val="10"/>
        <rFont val="Tahoma"/>
        <family val="2"/>
      </rPr>
      <t>. Soubor se uloží jako šablona aplikace Excel, což vám usnadní používání formuláře.</t>
    </r>
  </si>
  <si>
    <r>
      <t xml:space="preserve">Budete-li chtít vyplnit nový cestovní příkaz, spusťte aplikaci MS Excel a v nabídce </t>
    </r>
    <r>
      <rPr>
        <b/>
        <sz val="10"/>
        <rFont val="Tahoma"/>
        <family val="2"/>
      </rPr>
      <t>Soubor</t>
    </r>
    <r>
      <rPr>
        <sz val="10"/>
        <rFont val="Tahoma"/>
        <family val="2"/>
      </rPr>
      <t xml:space="preserve"> klepněte na příkaz </t>
    </r>
    <r>
      <rPr>
        <b/>
        <sz val="10"/>
        <rFont val="Tahoma"/>
        <family val="2"/>
      </rPr>
      <t xml:space="preserve">Nový. </t>
    </r>
    <r>
      <rPr>
        <sz val="10"/>
        <rFont val="Tahoma"/>
        <family val="2"/>
      </rPr>
      <t xml:space="preserve">Otevře se dialogové okno </t>
    </r>
    <r>
      <rPr>
        <b/>
        <sz val="10"/>
        <rFont val="Tahoma"/>
        <family val="2"/>
      </rPr>
      <t>Šablony</t>
    </r>
    <r>
      <rPr>
        <sz val="10"/>
        <rFont val="Tahoma"/>
        <family val="2"/>
      </rPr>
      <t xml:space="preserve">. V něm vyberte soubor </t>
    </r>
    <r>
      <rPr>
        <b/>
        <i/>
        <sz val="10"/>
        <rFont val="Tahoma"/>
        <family val="2"/>
      </rPr>
      <t>Cest_prikaz_komplet_200x</t>
    </r>
    <r>
      <rPr>
        <sz val="10"/>
        <rFont val="Tahoma"/>
        <family val="2"/>
      </rPr>
      <t xml:space="preserve"> a klepněte na tlačítko </t>
    </r>
    <r>
      <rPr>
        <b/>
        <sz val="10"/>
        <rFont val="Tahoma"/>
        <family val="2"/>
      </rPr>
      <t>Otevřít.</t>
    </r>
    <r>
      <rPr>
        <sz val="10"/>
        <rFont val="Tahoma"/>
        <family val="2"/>
      </rPr>
      <t xml:space="preserve"> Otevře se vám tento soubor, který můžete ihned začít používat. </t>
    </r>
  </si>
  <si>
    <r>
      <t xml:space="preserve">Po vyplnění potřebných údajů a vytisknutí </t>
    </r>
    <r>
      <rPr>
        <b/>
        <sz val="10"/>
        <color indexed="62"/>
        <rFont val="Tahoma"/>
        <family val="2"/>
      </rPr>
      <t>první části</t>
    </r>
    <r>
      <rPr>
        <sz val="10"/>
        <color indexed="62"/>
        <rFont val="Tahoma"/>
        <family val="2"/>
      </rPr>
      <t xml:space="preserve"> </t>
    </r>
    <r>
      <rPr>
        <b/>
        <sz val="10"/>
        <color indexed="62"/>
        <rFont val="Tahoma"/>
        <family val="2"/>
      </rPr>
      <t>Povolení soukromého vozidla</t>
    </r>
    <r>
      <rPr>
        <sz val="10"/>
        <color indexed="62"/>
        <rFont val="Tahoma"/>
        <family val="2"/>
      </rPr>
      <t xml:space="preserve"> a </t>
    </r>
    <r>
      <rPr>
        <b/>
        <sz val="10"/>
        <color indexed="62"/>
        <rFont val="Tahoma"/>
        <family val="2"/>
      </rPr>
      <t>první strany formuláře Cestovního příkazu</t>
    </r>
    <r>
      <rPr>
        <sz val="10"/>
        <color indexed="62"/>
        <rFont val="Tahoma"/>
        <family val="2"/>
      </rPr>
      <t xml:space="preserve"> zvolte v nabídce </t>
    </r>
    <r>
      <rPr>
        <b/>
        <sz val="10"/>
        <color indexed="62"/>
        <rFont val="Tahoma"/>
        <family val="2"/>
      </rPr>
      <t>Soubor</t>
    </r>
    <r>
      <rPr>
        <sz val="10"/>
        <color indexed="62"/>
        <rFont val="Tahoma"/>
        <family val="2"/>
      </rPr>
      <t xml:space="preserve"> příkaz </t>
    </r>
    <r>
      <rPr>
        <b/>
        <sz val="10"/>
        <color indexed="62"/>
        <rFont val="Tahoma"/>
        <family val="2"/>
      </rPr>
      <t>Uložit jako...</t>
    </r>
    <r>
      <rPr>
        <sz val="10"/>
        <color indexed="62"/>
        <rFont val="Tahoma"/>
        <family val="2"/>
      </rPr>
      <t xml:space="preserve"> a soubor uložte do složky vašich dokumentů pod vhodným názvem. </t>
    </r>
    <r>
      <rPr>
        <u val="single"/>
        <sz val="10"/>
        <color indexed="62"/>
        <rFont val="Tahoma"/>
        <family val="2"/>
      </rPr>
      <t>Budete jej potřebovat po návratu z pracovní cesty k provedení vyúčtování.</t>
    </r>
  </si>
  <si>
    <r>
      <t>Použijete-li k pracovní cestě vozidlo z půjčovny, vyplňte místo listu "Použití soukromého vozidla" údaje v listu "</t>
    </r>
    <r>
      <rPr>
        <b/>
        <sz val="10"/>
        <color indexed="17"/>
        <rFont val="Tahoma"/>
        <family val="2"/>
      </rPr>
      <t>Použití vozidla z půjčovny</t>
    </r>
    <r>
      <rPr>
        <sz val="10"/>
        <color indexed="17"/>
        <rFont val="Tahoma"/>
        <family val="2"/>
      </rPr>
      <t xml:space="preserve">". V tomto případě </t>
    </r>
    <r>
      <rPr>
        <b/>
        <sz val="10"/>
        <color indexed="17"/>
        <rFont val="Tahoma"/>
        <family val="2"/>
      </rPr>
      <t>nevyplňujte</t>
    </r>
    <r>
      <rPr>
        <sz val="10"/>
        <color indexed="17"/>
        <rFont val="Tahoma"/>
        <family val="2"/>
      </rPr>
      <t xml:space="preserve"> údaje o vozidle v listu "Údaje o osobě a vozidle", ale vyplňte potřebné údaje o automobilu přímo v Povolení. 
Při vyplňování listu "</t>
    </r>
    <r>
      <rPr>
        <b/>
        <sz val="10"/>
        <color indexed="17"/>
        <rFont val="Tahoma"/>
        <family val="2"/>
      </rPr>
      <t>2. strana tiskopisu</t>
    </r>
    <r>
      <rPr>
        <sz val="10"/>
        <color indexed="17"/>
        <rFont val="Tahoma"/>
        <family val="2"/>
      </rPr>
      <t>" použijte pro označení použitého dopravního prostředku zkratku "</t>
    </r>
    <r>
      <rPr>
        <b/>
        <sz val="10"/>
        <color indexed="17"/>
        <rFont val="Tahoma"/>
        <family val="2"/>
      </rPr>
      <t>AUP</t>
    </r>
    <r>
      <rPr>
        <sz val="10"/>
        <color indexed="17"/>
        <rFont val="Tahoma"/>
        <family val="2"/>
      </rPr>
      <t xml:space="preserve">". </t>
    </r>
    <r>
      <rPr>
        <b/>
        <i/>
        <sz val="10"/>
        <color indexed="17"/>
        <rFont val="Tahoma"/>
        <family val="2"/>
      </rPr>
      <t>Cenu za vypůjčení vozidla zapište do prvního pole ve sloupci "Nutné vedlejší výdaje" a celkovou cenu za doplňované pohonné hmoty pak do pole o řádek níže</t>
    </r>
    <r>
      <rPr>
        <sz val="10"/>
        <color indexed="17"/>
        <rFont val="Tahoma"/>
        <family val="2"/>
      </rPr>
      <t>. Takto vyplněné údaje se automaticky přenesou do části vyúčtování na listu "Použití vozidla z půjčovny" před jejím dotiskem.</t>
    </r>
  </si>
  <si>
    <r>
      <t>Veškeré tisky provádějte pouze prostřednictvím tlačítek na formuláři.</t>
    </r>
    <r>
      <rPr>
        <sz val="10"/>
        <color indexed="10"/>
        <rFont val="Tahoma"/>
        <family val="2"/>
      </rPr>
      <t xml:space="preserve"> 
Jen tak zajistíte, že se vytiskne požadovaná část formuláře do správného místa použitého listu papíru.</t>
    </r>
  </si>
  <si>
    <r>
      <t xml:space="preserve">Vyúčtování pracovní cesty je velmi jednoduché. Stačí jen vyplnit potřebné buňky v listu </t>
    </r>
    <r>
      <rPr>
        <b/>
        <sz val="10"/>
        <color indexed="62"/>
        <rFont val="Tahoma"/>
        <family val="2"/>
      </rPr>
      <t>2.strana tiskopisu</t>
    </r>
    <r>
      <rPr>
        <sz val="10"/>
        <color indexed="62"/>
        <rFont val="Tahoma"/>
        <family val="2"/>
      </rPr>
      <t xml:space="preserve"> (datum, časy odjezdu a příjezdu, použitý dopravní prostředek, ujeté kilometry, stravné, nocležné, příp. jiné výdaje). Ostatní výpočty náhrad za pohonné hmoty a ujeté kilometry zajistí formulář automaticky - nezapomeňte však na listu </t>
    </r>
    <r>
      <rPr>
        <b/>
        <sz val="10"/>
        <color indexed="62"/>
        <rFont val="Tahoma"/>
        <family val="2"/>
      </rPr>
      <t>Údaje o osobě a vozidle</t>
    </r>
    <r>
      <rPr>
        <sz val="10"/>
        <color indexed="62"/>
        <rFont val="Tahoma"/>
        <family val="2"/>
      </rPr>
      <t xml:space="preserve"> vyplnit aktuální cenu pohonných hmot. Veškeré údaje se přenesou na potřebná místa formulářů, takže pak stačí už jen formulář dotisknout.</t>
    </r>
    <r>
      <rPr>
        <sz val="10"/>
        <rFont val="Tahoma"/>
        <family val="2"/>
      </rPr>
      <t xml:space="preserve"> </t>
    </r>
    <r>
      <rPr>
        <sz val="10"/>
        <color indexed="10"/>
        <rFont val="Tahoma"/>
        <family val="2"/>
      </rPr>
      <t xml:space="preserve">Použijte opět pouze tlačítka pro tisk, umístěná na listech </t>
    </r>
    <r>
      <rPr>
        <b/>
        <sz val="10"/>
        <color indexed="10"/>
        <rFont val="Tahoma"/>
        <family val="2"/>
      </rPr>
      <t>Povolení soukr. vozidla (Povolení vozidla z půjčovny)</t>
    </r>
    <r>
      <rPr>
        <sz val="10"/>
        <color indexed="10"/>
        <rFont val="Tahoma"/>
        <family val="2"/>
      </rPr>
      <t xml:space="preserve"> a </t>
    </r>
    <r>
      <rPr>
        <b/>
        <sz val="10"/>
        <color indexed="10"/>
        <rFont val="Tahoma"/>
        <family val="2"/>
      </rPr>
      <t>2.strana tiskopisu</t>
    </r>
    <r>
      <rPr>
        <sz val="10"/>
        <color indexed="10"/>
        <rFont val="Tahoma"/>
        <family val="2"/>
      </rPr>
      <t xml:space="preserve"> a postupujte podle pokynů v dialogových oknech, které se před vlastním tiskem zobrazí.</t>
    </r>
  </si>
  <si>
    <r>
      <t xml:space="preserve">Cestovní příkaz byl doplněn o další dva listy:
</t>
    </r>
    <r>
      <rPr>
        <b/>
        <sz val="10"/>
        <rFont val="Tahoma"/>
        <family val="2"/>
      </rPr>
      <t>Prohlášení ke stravnému</t>
    </r>
    <r>
      <rPr>
        <sz val="10"/>
        <rFont val="Tahoma"/>
        <family val="2"/>
      </rPr>
      <t xml:space="preserve"> použije zaměstnanec v případě, že se vzdává stravného za dobu konání cesty (tzv. nulové stravné).
List </t>
    </r>
    <r>
      <rPr>
        <b/>
        <sz val="10"/>
        <rFont val="Tahoma"/>
        <family val="2"/>
      </rPr>
      <t>Dodatečný souhlas s autem</t>
    </r>
    <r>
      <rPr>
        <sz val="10"/>
        <rFont val="Tahoma"/>
        <family val="2"/>
      </rPr>
      <t xml:space="preserve"> </t>
    </r>
    <r>
      <rPr>
        <u val="single"/>
        <sz val="10"/>
        <rFont val="Tahoma"/>
        <family val="2"/>
      </rPr>
      <t>je nutno vyplnit v případě, že se cestující rozhodl použít k pracovní cestě soukromé vozidlo místo určeného veřejného prostředku hromadné dopravy</t>
    </r>
    <r>
      <rPr>
        <sz val="10"/>
        <rFont val="Tahoma"/>
        <family val="2"/>
      </rPr>
      <t>. V takovém případě mu bude přiznána pouze náhrada ve výši ceny jízdenky určeného hromadného dopravního prostředku (úhrada za spotřebovaný benzín a ujeté kilometry se nevyplácí).</t>
    </r>
  </si>
  <si>
    <t>Pro tisk používejte pouze tlačítka v 
jednotlivých listech dokumentu!!</t>
  </si>
  <si>
    <r>
      <t xml:space="preserve">M a s a r y k o v a   u n i v e r z i t a
</t>
    </r>
    <r>
      <rPr>
        <b/>
        <sz val="9"/>
        <rFont val="Tahoma"/>
        <family val="2"/>
      </rPr>
      <t>F i l o z o f i c k á   f a k u l t a</t>
    </r>
  </si>
  <si>
    <t>POUŽITÍ SOUKROMÉHO SILNIČNÍHO MOTOROVÉHO VOZIDLA K PRACOVNÍ CESTĚ</t>
  </si>
  <si>
    <t>Zaměstnavatel (MU) žádá zaměstnance, aby při níže uvedené pracovní cestě použil soukromé vozidlo.</t>
  </si>
  <si>
    <t>Za použití soukromého vozidla bude zaměstnanci vyplacena náhrada ve výši</t>
  </si>
  <si>
    <t>Kč</t>
  </si>
  <si>
    <t xml:space="preserve">V Brně dne </t>
  </si>
  <si>
    <t>Podpis zástupce HS</t>
  </si>
  <si>
    <t>Pracovní cesta konaná ve dnech:</t>
  </si>
  <si>
    <t xml:space="preserve">z výchozího místa   </t>
  </si>
  <si>
    <t>do cílového místa</t>
  </si>
  <si>
    <t>a zpět.</t>
  </si>
  <si>
    <t>nebyla</t>
  </si>
  <si>
    <t xml:space="preserve">Jméno a příjmení zaměstnance   </t>
  </si>
  <si>
    <t>Pracoviště</t>
  </si>
  <si>
    <t>byla</t>
  </si>
  <si>
    <t>Typ vozidla</t>
  </si>
  <si>
    <t>druh použitých PHM</t>
  </si>
  <si>
    <t xml:space="preserve">Normovaná spotřeba PHM dle norem ES v litrech na 100 km </t>
  </si>
  <si>
    <t>výdajů za spotřebované PHM a sazby za ujeté kilometry</t>
  </si>
  <si>
    <t xml:space="preserve">SPZ </t>
  </si>
  <si>
    <t>odpovídající ceně jízdenky určeného hromadného dopravního prostředku, tj.</t>
  </si>
  <si>
    <t xml:space="preserve">Číslo havarijní pojistky pro tuzemsko </t>
  </si>
  <si>
    <t>Platnost do:</t>
  </si>
  <si>
    <t xml:space="preserve">Číslo havarijní pojistky pro zahraničí  </t>
  </si>
  <si>
    <t xml:space="preserve">Jména spolucestujících </t>
  </si>
  <si>
    <t xml:space="preserve">Důvod použití soukromého vozidla </t>
  </si>
  <si>
    <t>Prohlášení</t>
  </si>
  <si>
    <r>
      <t xml:space="preserve">S o u h l a s í m  </t>
    </r>
    <r>
      <rPr>
        <sz val="10"/>
        <rFont val="Tahoma"/>
        <family val="2"/>
      </rPr>
      <t>s použitím svého soukromého silničního motorového vozidla při výše uvedené pracovní cestě a</t>
    </r>
  </si>
  <si>
    <r>
      <t>p r o h l a š u j i,</t>
    </r>
    <r>
      <rPr>
        <sz val="10"/>
        <rFont val="Tahoma"/>
        <family val="2"/>
      </rPr>
      <t xml:space="preserve"> že uvedené údaje odpovídají skutečnosti, vozidlo je havarijně pojištěno po celou dobu pracovní cesty a že služební cestu vykonám nejkratší možnou trasou, účelně a hospodárně.</t>
    </r>
  </si>
  <si>
    <t>*</t>
  </si>
  <si>
    <t>Podpis zaměstnance</t>
  </si>
  <si>
    <t>Výpočet náhrady za použití soukromého motorového vozidla k dokladu</t>
  </si>
  <si>
    <t>„PRACOVNÍ CESTA“ č.</t>
  </si>
  <si>
    <t>Měna</t>
  </si>
  <si>
    <t>A.</t>
  </si>
  <si>
    <t>Počet ujetých km</t>
  </si>
  <si>
    <t>B.</t>
  </si>
  <si>
    <t>Normovaná spotřeba PHM</t>
  </si>
  <si>
    <t>C.</t>
  </si>
  <si>
    <t>Cena PHM / 1litr</t>
  </si>
  <si>
    <t>D.</t>
  </si>
  <si>
    <t>(A*B*C) / 100 = náhrada za PHM</t>
  </si>
  <si>
    <t>Počet ujetých km celkem * sazba za 1 km</t>
  </si>
  <si>
    <r>
      <t xml:space="preserve">Náhrada za použití vozidla  </t>
    </r>
    <r>
      <rPr>
        <b/>
        <sz val="9"/>
        <rFont val="Tahoma"/>
        <family val="2"/>
      </rPr>
      <t>celkem</t>
    </r>
    <r>
      <rPr>
        <sz val="9"/>
        <rFont val="Tahoma"/>
        <family val="2"/>
      </rPr>
      <t>:</t>
    </r>
  </si>
  <si>
    <t>Pokud nemůžete prokázat důvěryhodným dokladem cenu použitých PHM, použijte při vyúčtování náhrad cen stanovených Ministerstvem práce a sociálních věcí.</t>
  </si>
  <si>
    <t>*  Vyberte požadovanou možnost</t>
  </si>
  <si>
    <r>
      <t>M a s a r y k o v a   u n i v e r z i t a</t>
    </r>
    <r>
      <rPr>
        <b/>
        <sz val="9"/>
        <rFont val="Tahoma"/>
        <family val="2"/>
      </rPr>
      <t xml:space="preserve">                                                                                                                                                                  F i l o z o f i c k á   f a k u l t a</t>
    </r>
  </si>
  <si>
    <t>POUŽITÍ SILNIČNÍHO MOTOROVÉHO VOZIDLA Z PŮJČOVNY K PRACOVNÍ CESTĚ</t>
  </si>
  <si>
    <t>Zaměstnavatel (MU) žádá zaměstnance, aby při níže uvedené pracovní cestě použil 
motorové vozidlo z půjčovny.</t>
  </si>
  <si>
    <r>
      <t xml:space="preserve">Za použití tohoto vozidla bude zaměstnanci vyplacena náhrada odpovídající
</t>
    </r>
    <r>
      <rPr>
        <b/>
        <sz val="9"/>
        <rFont val="Tahoma"/>
        <family val="2"/>
      </rPr>
      <t>částce účtované půjčovnou a ceně spotřebovaných pohonných hmot</t>
    </r>
  </si>
  <si>
    <t>soukromého silničního motorového vozidla za náhradu výdajů za spotřebované PHM a sazby za 1 km</t>
  </si>
  <si>
    <r>
      <t xml:space="preserve">soukromého silničního motorového vozidla za náhradu </t>
    </r>
    <r>
      <rPr>
        <b/>
        <sz val="9"/>
        <rFont val="Tahoma"/>
        <family val="2"/>
      </rPr>
      <t>odpovídající ceně jízdenky</t>
    </r>
    <r>
      <rPr>
        <sz val="9"/>
        <rFont val="Tahoma"/>
        <family val="2"/>
      </rPr>
      <t xml:space="preserve"> hromadného dopravního prostředku dálkové přepravy, tj.</t>
    </r>
  </si>
  <si>
    <t>Důvod použití vozidla z půjčovny</t>
  </si>
  <si>
    <r>
      <t xml:space="preserve">S o u h l a s í m </t>
    </r>
    <r>
      <rPr>
        <sz val="10"/>
        <rFont val="Tahoma"/>
        <family val="2"/>
      </rPr>
      <t xml:space="preserve"> s použitím motorového vozidla z půjčovny a</t>
    </r>
  </si>
  <si>
    <r>
      <t xml:space="preserve">p r o h l a š u j i,  </t>
    </r>
    <r>
      <rPr>
        <sz val="10"/>
        <rFont val="Tahoma"/>
        <family val="2"/>
      </rPr>
      <t>že výše uvedené údaje odpovídají skutečnosti a že služební cestu vykonám nejkratší možnou trasou, účelně a hospodárně.</t>
    </r>
  </si>
  <si>
    <t>Výpočet náhrady za použití motorového vozidla z půjčovny k dokladu</t>
  </si>
  <si>
    <t>Prokázané výdaje za PHM</t>
  </si>
  <si>
    <t>Cena účtovaná půjčovnou</t>
  </si>
  <si>
    <r>
      <t xml:space="preserve">Náhrada za použití vozidla </t>
    </r>
    <r>
      <rPr>
        <b/>
        <sz val="8"/>
        <rFont val="Tahoma"/>
        <family val="2"/>
      </rPr>
      <t>celkem Kč</t>
    </r>
    <r>
      <rPr>
        <sz val="8"/>
        <rFont val="Tahoma"/>
        <family val="2"/>
      </rPr>
      <t>:</t>
    </r>
  </si>
  <si>
    <t xml:space="preserve">Masarykova univerzita </t>
  </si>
  <si>
    <t>Číslo dokladu v EIS Magion:</t>
  </si>
  <si>
    <t xml:space="preserve">Filozofická fakulta </t>
  </si>
  <si>
    <t>Pracoviště:</t>
  </si>
  <si>
    <t>62 00 Brno, A. Nováka 1</t>
  </si>
  <si>
    <t>Telefon (linka):</t>
  </si>
  <si>
    <t>Příjmení, jméno, titul, UČO</t>
  </si>
  <si>
    <t>Bydliště</t>
  </si>
  <si>
    <t xml:space="preserve"> Počátek cesty (místo, datum, hodina)</t>
  </si>
  <si>
    <t>Místo jednání</t>
  </si>
  <si>
    <t>Účel a průběh cesty</t>
  </si>
  <si>
    <t>Konec cesty (místo, datum)</t>
  </si>
  <si>
    <t xml:space="preserve"> </t>
  </si>
  <si>
    <t>Pracovní poměr:</t>
  </si>
  <si>
    <t>DPP:</t>
  </si>
  <si>
    <t>DPČ:</t>
  </si>
  <si>
    <t>Spolucestující:</t>
  </si>
  <si>
    <t>Způsob dopravy:</t>
  </si>
  <si>
    <r>
      <t xml:space="preserve">Povolená záloha </t>
    </r>
    <r>
      <rPr>
        <b/>
        <sz val="9"/>
        <rFont val="Tahoma"/>
        <family val="2"/>
      </rPr>
      <t>Kč</t>
    </r>
  </si>
  <si>
    <t>vyplacená dne</t>
  </si>
  <si>
    <t>pokl.doklad číslo</t>
  </si>
  <si>
    <t>Forma výplaty zálohy:</t>
  </si>
  <si>
    <t>v hotovosti</t>
  </si>
  <si>
    <t>šekem</t>
  </si>
  <si>
    <t>bankovním převodem na účet č.:</t>
  </si>
  <si>
    <t>Úhrada poplatků platební kartou MU</t>
  </si>
  <si>
    <t>ano</t>
  </si>
  <si>
    <t>ne</t>
  </si>
  <si>
    <t>Beru na vědomí, že záloha je na mnou uvedený bankovní účet zasílána na mé nebezpečí.</t>
  </si>
  <si>
    <t>Prohlašuji, že v případě jakýchkoli rozporů (pochybností) předložím MU doklad vystavený peněžním ústavem, k němuž byla částka odeslána, z něhož bude patrné, že peněžní prostředky nebyly na mnou uvedený účet připsány.</t>
  </si>
  <si>
    <t xml:space="preserve">datum a podpis pracovníka </t>
  </si>
  <si>
    <t>P ř e d b ě ž n á   k o n t r o l a   p ř e d   v z n i k e m   z á v a z k u</t>
  </si>
  <si>
    <t>jméno</t>
  </si>
  <si>
    <t>datum</t>
  </si>
  <si>
    <t>podpis</t>
  </si>
  <si>
    <t>zakázka</t>
  </si>
  <si>
    <t>Přímý nadřízený</t>
  </si>
  <si>
    <t>podzakázka</t>
  </si>
  <si>
    <t>pracoviště</t>
  </si>
  <si>
    <t>Příkazce operace*</t>
  </si>
  <si>
    <t>činnost</t>
  </si>
  <si>
    <t>fakult. účet</t>
  </si>
  <si>
    <t>Správce rozpočtu</t>
  </si>
  <si>
    <t>Ing. Ivo Jurtík</t>
  </si>
  <si>
    <t>částka</t>
  </si>
  <si>
    <t>Hlavní účetní</t>
  </si>
  <si>
    <t>Ing. Darja Nekovářová</t>
  </si>
  <si>
    <t>* pokud není totožný s přímým nadřízeným</t>
  </si>
  <si>
    <t>Pro tisk používejte pouze tlačítka v
jednotlivých listech dokumentu!!</t>
  </si>
  <si>
    <t>Datum</t>
  </si>
  <si>
    <r>
      <t xml:space="preserve">Použitý dopravní prostředek </t>
    </r>
    <r>
      <rPr>
        <vertAlign val="superscript"/>
        <sz val="8"/>
        <rFont val="Tahoma"/>
        <family val="2"/>
      </rPr>
      <t>2)</t>
    </r>
  </si>
  <si>
    <r>
      <t xml:space="preserve">Vzdálenost v km </t>
    </r>
    <r>
      <rPr>
        <vertAlign val="superscript"/>
        <sz val="8"/>
        <color indexed="10"/>
        <rFont val="Tahoma"/>
        <family val="2"/>
      </rPr>
      <t>3)</t>
    </r>
  </si>
  <si>
    <t>Jízdné a místní přeprava</t>
  </si>
  <si>
    <t>Stravné</t>
  </si>
  <si>
    <t>Nocležné</t>
  </si>
  <si>
    <t>Nutné vedlejší výdaje</t>
  </si>
  <si>
    <t>Celkem</t>
  </si>
  <si>
    <t>Upraveno</t>
  </si>
  <si>
    <r>
      <t xml:space="preserve">Odjezd - příjezd </t>
    </r>
    <r>
      <rPr>
        <vertAlign val="superscript"/>
        <sz val="8"/>
        <rFont val="Tahoma"/>
        <family val="2"/>
      </rPr>
      <t>1)</t>
    </r>
  </si>
  <si>
    <t>Místo jednání podtrhněte</t>
  </si>
  <si>
    <t>v hod.</t>
  </si>
  <si>
    <t>Den</t>
  </si>
  <si>
    <t>Ve dni</t>
  </si>
  <si>
    <t>ujeto km</t>
  </si>
  <si>
    <t>silniční daň</t>
  </si>
  <si>
    <t>Odjezd</t>
  </si>
  <si>
    <t>Příjezd</t>
  </si>
  <si>
    <t xml:space="preserve"> Bezplatně bylo poskytnuto:</t>
  </si>
  <si>
    <t>C e l k e m</t>
  </si>
  <si>
    <t>Daň celkem</t>
  </si>
  <si>
    <t xml:space="preserve">       ubytování</t>
  </si>
  <si>
    <t>Z á l o h a</t>
  </si>
  <si>
    <t xml:space="preserve">       snídaně           oběd           večeře</t>
  </si>
  <si>
    <t xml:space="preserve">       Zúčtované cestovní náhrady vyplaťte spolu se mzdou v nejbližším výplatním termínu</t>
  </si>
  <si>
    <r>
      <t xml:space="preserve">      </t>
    </r>
    <r>
      <rPr>
        <b/>
        <sz val="10"/>
        <rFont val="Arial"/>
        <family val="2"/>
      </rPr>
      <t xml:space="preserve"> Souhlasím s provedením vratky zálohy formou srážky ze mzdy </t>
    </r>
    <r>
      <rPr>
        <b/>
        <sz val="8"/>
        <rFont val="Arial"/>
        <family val="2"/>
      </rPr>
      <t>(bude-li vyúčtování nižší než vyplacená záloha)</t>
    </r>
  </si>
  <si>
    <t xml:space="preserve"> O - osobní vlak</t>
  </si>
  <si>
    <t>AUS - auto služební</t>
  </si>
  <si>
    <t>Zpráva o výsledku pracovní cesty byla podána dne</t>
  </si>
  <si>
    <t xml:space="preserve"> R - rychlík</t>
  </si>
  <si>
    <t>AUV - auto vlastní</t>
  </si>
  <si>
    <t xml:space="preserve"> A - autobus</t>
  </si>
  <si>
    <t>AUP - auto z půjčovny</t>
  </si>
  <si>
    <t>Prohlašuji, že jsem všechny údaje uvedl plně a správně</t>
  </si>
  <si>
    <t xml:space="preserve"> L - letadlo</t>
  </si>
  <si>
    <t>MOS - motocykl služební</t>
  </si>
  <si>
    <r>
      <t xml:space="preserve"> 1)</t>
    </r>
    <r>
      <rPr>
        <sz val="7"/>
        <rFont val="Arial"/>
        <family val="2"/>
      </rPr>
      <t xml:space="preserve"> Dobu odjezdu a příjezdu u veřejného dopravního prostředku vyplňte podle jízdního řádu</t>
    </r>
  </si>
  <si>
    <r>
      <t xml:space="preserve"> 2)</t>
    </r>
    <r>
      <rPr>
        <sz val="7"/>
        <rFont val="Arial"/>
        <family val="2"/>
      </rPr>
      <t xml:space="preserve"> Uvádějte ve zkratce</t>
    </r>
  </si>
  <si>
    <r>
      <t xml:space="preserve"> 3)</t>
    </r>
    <r>
      <rPr>
        <sz val="7"/>
        <color indexed="10"/>
        <rFont val="Arial"/>
        <family val="2"/>
      </rPr>
      <t xml:space="preserve"> </t>
    </r>
    <r>
      <rPr>
        <u val="single"/>
        <sz val="7"/>
        <color indexed="10"/>
        <rFont val="Arial"/>
        <family val="2"/>
      </rPr>
      <t xml:space="preserve">Počet km uvádějte jen při použití jiného než veřejného hromadného 
</t>
    </r>
    <r>
      <rPr>
        <sz val="7"/>
        <color indexed="10"/>
        <rFont val="Arial"/>
        <family val="2"/>
      </rPr>
      <t xml:space="preserve">   </t>
    </r>
    <r>
      <rPr>
        <u val="single"/>
        <sz val="7"/>
        <color indexed="10"/>
        <rFont val="Arial"/>
        <family val="2"/>
      </rPr>
      <t>dopravního prostředku</t>
    </r>
  </si>
  <si>
    <t>Datum a podpis pracovníka</t>
  </si>
  <si>
    <t>K o n t r o l a   p o   v z n i k u   z á v a z k u</t>
  </si>
  <si>
    <t>Souhlas se způ-   
sobem provedení</t>
  </si>
  <si>
    <t>Příkazce operace</t>
  </si>
  <si>
    <t xml:space="preserve">Spráce rozpočtu*  </t>
  </si>
  <si>
    <r>
      <t>*</t>
    </r>
    <r>
      <rPr>
        <sz val="7"/>
        <rFont val="Arial"/>
        <family val="2"/>
      </rPr>
      <t>převyšuje-li výše vyúčtování schválenou zálohu</t>
    </r>
  </si>
  <si>
    <r>
      <t xml:space="preserve">M a s a r y k o v a  u n i v e r z i t a
</t>
    </r>
    <r>
      <rPr>
        <b/>
        <sz val="9"/>
        <rFont val="Tahoma"/>
        <family val="2"/>
      </rPr>
      <t>F i l o z o f i c k á   f a k u l t a</t>
    </r>
  </si>
  <si>
    <t>PROHLÁŠENÍ ZAMĚSTNANCE</t>
  </si>
  <si>
    <t>Čestné prohlášení</t>
  </si>
  <si>
    <t>(Zaškrtněte políčko u vybraného textu)</t>
  </si>
  <si>
    <t>V souladu se zněním čl. 19, odst. 7, Směrnice MU o cestovních náhradách, prohlašuji, že se vzdávám po uskutečnění pracovní cesty (před jejím vyúčtováním) snížené hodnoty stravného, které by mi příslušelo po zohlednění bezplatně poskytnutého jídla</t>
  </si>
  <si>
    <t>Prohlašuji, že poskytnutím komplexního zajištění na pracovní cestě mi nevznikl nárok na cestovní náhrady neuvedené ve vyúčtování, jehož součástí je toto prohlášení, a pro případ, že by mi takový nárok vznikl, se ho výslovně vzdávám.</t>
  </si>
  <si>
    <t>Prohlášení musí být datováno po uskutečnění cesty, ale před jejím vyúčtováním</t>
  </si>
  <si>
    <t>ŽÁDOST ZAMĚSTNANCE O DODATEČNÝ SOUHLAS S POUŽITÍM SOUKROMÉHO SILNIČNÍHO MOTOROVÉHO VOZIDLA K PRACOVNÍ CESTĚ</t>
  </si>
  <si>
    <r>
      <t>P r o h l a š u j i,</t>
    </r>
    <r>
      <rPr>
        <sz val="10"/>
        <rFont val="Tahoma"/>
        <family val="2"/>
      </rPr>
      <t xml:space="preserve"> že uvedené údaje odpovídají skutečnosti, vozidlo bylo havarijně pojištěno po celou dobu pracovní cesty a že cesta byla vykonána nejkratší možnou trasou, účelně a hospodárně.</t>
    </r>
  </si>
  <si>
    <t>S použitím soukromého vozidla souhlasím</t>
  </si>
  <si>
    <t>Zaměstnanci je přiznána náhrada jízdních výdajů pouze ve výši odpovídající ceně jízdenky určeného hromadného dopravního prostředku</t>
  </si>
  <si>
    <t>Datum:</t>
  </si>
  <si>
    <t>Žádost musí být datována po skončení cesty, ale před jejím vyúčtováním</t>
  </si>
  <si>
    <t>OSOBNÍ INFORMACE</t>
  </si>
  <si>
    <t>INFORMACE O SOUKROMÉM VOZIDLE:</t>
  </si>
  <si>
    <t>Typ vozidla:</t>
  </si>
  <si>
    <t>BA 91 Speciál</t>
  </si>
  <si>
    <t>Jméno:</t>
  </si>
  <si>
    <t>Obsah válců:</t>
  </si>
  <si>
    <t>BA 91 Normál</t>
  </si>
  <si>
    <t>Příjmení:</t>
  </si>
  <si>
    <t>SPZ</t>
  </si>
  <si>
    <t>BA 95 Super</t>
  </si>
  <si>
    <t>Titul:</t>
  </si>
  <si>
    <t>BA 98 Super</t>
  </si>
  <si>
    <t>Bydliště:</t>
  </si>
  <si>
    <t>Pojistka pro tuzem:</t>
  </si>
  <si>
    <t>Motor. nafta</t>
  </si>
  <si>
    <t>Pracoviště-útvar:</t>
  </si>
  <si>
    <t>Platná do:</t>
  </si>
  <si>
    <t>Telefon, linka:</t>
  </si>
  <si>
    <t>Pojistka pro zahr:</t>
  </si>
  <si>
    <t>Údaje o spotřebě podle technického průkazu:</t>
  </si>
  <si>
    <t>Hodnota 1 (l/100km)</t>
  </si>
  <si>
    <t>Hodnota 2 (l/100km)</t>
  </si>
  <si>
    <t>Hodnota 3 (l/100km)</t>
  </si>
  <si>
    <t>Hodnota 4 (l/100km)</t>
  </si>
  <si>
    <t>Normovaná hodnota spotřeby:</t>
  </si>
  <si>
    <t>l / 100km</t>
  </si>
  <si>
    <t>tj.</t>
  </si>
  <si>
    <t>Kč / 1 km</t>
  </si>
  <si>
    <t xml:space="preserve">Cena podle vyhlášky </t>
  </si>
  <si>
    <t>Druh pohonných hmot:</t>
  </si>
  <si>
    <t>Cena poh.hmot (Kč/litr):</t>
  </si>
  <si>
    <t>Náhrada za 1km jízdy (Kč):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</si>
</sst>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#,##0.00"/>
    <numFmt numFmtId="166" formatCode="#,##0.00&quot; l/100km&quot;"/>
    <numFmt numFmtId="167" formatCode="D/M/YYYY"/>
    <numFmt numFmtId="168" formatCode="D&quot;. &quot;MMMM\ YYYY"/>
    <numFmt numFmtId="169" formatCode="#,##0&quot; km&quot;;#;#"/>
    <numFmt numFmtId="170" formatCode="#,##0.00&quot; l/100 km&quot;"/>
    <numFmt numFmtId="171" formatCode="_-* #,##0.00&quot; Kč&quot;_-;\-* #,##0.00&quot; Kč&quot;_-;_-* \-??&quot; Kč&quot;_-;_-@_-"/>
    <numFmt numFmtId="172" formatCode="#,##0.00&quot; Kč&quot;;#;#"/>
    <numFmt numFmtId="173" formatCode="#,##0"/>
    <numFmt numFmtId="174" formatCode="@"/>
    <numFmt numFmtId="175" formatCode="0.00"/>
    <numFmt numFmtId="176" formatCode="D/M/YY;@"/>
    <numFmt numFmtId="177" formatCode="#,##0.00&quot; Kč&quot;;[RED]\-#,##0.00&quot; Kč&quot;"/>
    <numFmt numFmtId="178" formatCode="HH:MM"/>
    <numFmt numFmtId="179" formatCode="0.00_ ;\-0.00\ "/>
    <numFmt numFmtId="180" formatCode="#,##0.00_ ;\-#,##0.00\ "/>
  </numFmts>
  <fonts count="85">
    <font>
      <sz val="10"/>
      <name val="Arial"/>
      <family val="2"/>
    </font>
    <font>
      <sz val="10"/>
      <name val="Arial CE"/>
      <family val="2"/>
    </font>
    <font>
      <b/>
      <sz val="12"/>
      <color indexed="9"/>
      <name val="Tahoma"/>
      <family val="2"/>
    </font>
    <font>
      <sz val="10"/>
      <color indexed="62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color indexed="62"/>
      <name val="Tahoma"/>
      <family val="2"/>
    </font>
    <font>
      <u val="single"/>
      <sz val="10"/>
      <color indexed="62"/>
      <name val="Tahoma"/>
      <family val="2"/>
    </font>
    <font>
      <sz val="10"/>
      <color indexed="17"/>
      <name val="Tahoma"/>
      <family val="2"/>
    </font>
    <font>
      <b/>
      <sz val="10"/>
      <color indexed="17"/>
      <name val="Tahoma"/>
      <family val="2"/>
    </font>
    <font>
      <b/>
      <i/>
      <sz val="10"/>
      <color indexed="17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u val="single"/>
      <sz val="10"/>
      <name val="Tahoma"/>
      <family val="2"/>
    </font>
    <font>
      <sz val="9"/>
      <name val="Tahoma"/>
      <family val="2"/>
    </font>
    <font>
      <i/>
      <u val="single"/>
      <sz val="10"/>
      <color indexed="9"/>
      <name val="Tahoma"/>
      <family val="2"/>
    </font>
    <font>
      <sz val="9"/>
      <color indexed="60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6"/>
      <color indexed="9"/>
      <name val="Tahoma"/>
      <family val="2"/>
    </font>
    <font>
      <b/>
      <sz val="8"/>
      <color indexed="10"/>
      <name val="Tahoma"/>
      <family val="2"/>
    </font>
    <font>
      <sz val="9"/>
      <color indexed="58"/>
      <name val="Tahoma"/>
      <family val="2"/>
    </font>
    <font>
      <sz val="9"/>
      <color indexed="10"/>
      <name val="Tahoma"/>
      <family val="2"/>
    </font>
    <font>
      <sz val="9"/>
      <color indexed="6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u val="single"/>
      <sz val="9"/>
      <color indexed="62"/>
      <name val="Tahoma"/>
      <family val="2"/>
    </font>
    <font>
      <b/>
      <sz val="10"/>
      <color indexed="60"/>
      <name val="Tahoma"/>
      <family val="2"/>
    </font>
    <font>
      <b/>
      <sz val="1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8"/>
      <name val="Tahoma"/>
      <family val="2"/>
    </font>
    <font>
      <b/>
      <sz val="8"/>
      <color indexed="8"/>
      <name val="Tahoma"/>
      <family val="2"/>
    </font>
    <font>
      <i/>
      <sz val="8"/>
      <name val="Arial"/>
      <family val="2"/>
    </font>
    <font>
      <i/>
      <sz val="8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12"/>
      <name val="Tahoma"/>
      <family val="2"/>
    </font>
    <font>
      <sz val="8"/>
      <color indexed="8"/>
      <name val="Tahoma"/>
      <family val="2"/>
    </font>
    <font>
      <b/>
      <sz val="10"/>
      <name val="Verdana"/>
      <family val="2"/>
    </font>
    <font>
      <sz val="10"/>
      <name val="Arial Narrow "/>
      <family val="2"/>
    </font>
    <font>
      <sz val="10"/>
      <name val="Arial Narrow"/>
      <family val="2"/>
    </font>
    <font>
      <i/>
      <sz val="10"/>
      <name val="Arial Narrow "/>
      <family val="2"/>
    </font>
    <font>
      <sz val="7"/>
      <name val="Tahoma"/>
      <family val="2"/>
    </font>
    <font>
      <sz val="7"/>
      <name val="Arial"/>
      <family val="2"/>
    </font>
    <font>
      <b/>
      <sz val="14"/>
      <color indexed="9"/>
      <name val="Arial"/>
      <family val="2"/>
    </font>
    <font>
      <vertAlign val="superscript"/>
      <sz val="8"/>
      <name val="Tahoma"/>
      <family val="2"/>
    </font>
    <font>
      <vertAlign val="superscript"/>
      <sz val="8"/>
      <color indexed="10"/>
      <name val="Tahoma"/>
      <family val="2"/>
    </font>
    <font>
      <sz val="9"/>
      <name val="Arial Narrow"/>
      <family val="2"/>
    </font>
    <font>
      <sz val="9"/>
      <color indexed="8"/>
      <name val="Tahoma"/>
      <family val="2"/>
    </font>
    <font>
      <b/>
      <u val="single"/>
      <sz val="8"/>
      <color indexed="8"/>
      <name val="Tahoma"/>
      <family val="2"/>
    </font>
    <font>
      <b/>
      <u val="single"/>
      <sz val="8"/>
      <color indexed="10"/>
      <name val="Tahoma"/>
      <family val="2"/>
    </font>
    <font>
      <b/>
      <sz val="8"/>
      <color indexed="25"/>
      <name val="Arial"/>
      <family val="2"/>
    </font>
    <font>
      <u val="single"/>
      <sz val="9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indexed="10"/>
      <name val="Tahoma"/>
      <family val="2"/>
    </font>
    <font>
      <vertAlign val="superscript"/>
      <sz val="7"/>
      <name val="Arial"/>
      <family val="2"/>
    </font>
    <font>
      <vertAlign val="superscript"/>
      <sz val="7"/>
      <color indexed="10"/>
      <name val="Arial"/>
      <family val="2"/>
    </font>
    <font>
      <sz val="7"/>
      <color indexed="10"/>
      <name val="Arial"/>
      <family val="2"/>
    </font>
    <font>
      <u val="single"/>
      <sz val="7"/>
      <color indexed="10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Tahoma"/>
      <family val="2"/>
    </font>
    <font>
      <i/>
      <sz val="10"/>
      <color indexed="9"/>
      <name val="Tahoma"/>
      <family val="2"/>
    </font>
    <font>
      <i/>
      <sz val="9"/>
      <name val="Tahoma"/>
      <family val="2"/>
    </font>
    <font>
      <sz val="10"/>
      <name val="Verdana"/>
      <family val="2"/>
    </font>
    <font>
      <sz val="9"/>
      <name val="Verdana"/>
      <family val="2"/>
    </font>
    <font>
      <b/>
      <sz val="11"/>
      <color indexed="12"/>
      <name val="Tahoma"/>
      <family val="2"/>
    </font>
    <font>
      <b/>
      <sz val="9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sz val="8"/>
      <color indexed="10"/>
      <name val="Verdana"/>
      <family val="2"/>
    </font>
    <font>
      <b/>
      <sz val="8"/>
      <name val="Verdana"/>
      <family val="2"/>
    </font>
    <font>
      <sz val="9"/>
      <color indexed="12"/>
      <name val="Tahoma"/>
      <family val="2"/>
    </font>
    <font>
      <sz val="8"/>
      <color indexed="62"/>
      <name val="Arial Narrow"/>
      <family val="2"/>
    </font>
    <font>
      <u val="single"/>
      <sz val="8"/>
      <color indexed="62"/>
      <name val="Tahoma"/>
      <family val="2"/>
    </font>
    <font>
      <b/>
      <i/>
      <sz val="9"/>
      <color indexed="10"/>
      <name val="Verdana"/>
      <family val="2"/>
    </font>
    <font>
      <i/>
      <sz val="10"/>
      <name val="Verdana"/>
      <family val="2"/>
    </font>
    <font>
      <sz val="7"/>
      <name val="Verdana"/>
      <family val="2"/>
    </font>
    <font>
      <u val="single"/>
      <sz val="8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137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ck">
        <color indexed="49"/>
      </left>
      <right style="thick">
        <color indexed="49"/>
      </right>
      <top style="thick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thick">
        <color indexed="49"/>
      </right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 style="hair">
        <color indexed="8"/>
      </bottom>
    </border>
    <border>
      <left>
        <color indexed="63"/>
      </left>
      <right style="thick">
        <color indexed="49"/>
      </right>
      <top style="hair">
        <color indexed="8"/>
      </top>
      <bottom style="hair">
        <color indexed="8"/>
      </bottom>
    </border>
    <border>
      <left style="thick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medium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double">
        <color indexed="49"/>
      </bottom>
    </border>
    <border>
      <left>
        <color indexed="63"/>
      </left>
      <right style="thick">
        <color indexed="49"/>
      </right>
      <top style="medium">
        <color indexed="49"/>
      </top>
      <bottom style="double">
        <color indexed="49"/>
      </bottom>
    </border>
    <border>
      <left style="thick">
        <color indexed="49"/>
      </left>
      <right style="medium">
        <color indexed="49"/>
      </right>
      <top style="double">
        <color indexed="49"/>
      </top>
      <bottom style="hair">
        <color indexed="49"/>
      </bottom>
    </border>
    <border>
      <left style="medium">
        <color indexed="49"/>
      </left>
      <right style="medium">
        <color indexed="49"/>
      </right>
      <top style="double">
        <color indexed="49"/>
      </top>
      <bottom style="hair">
        <color indexed="49"/>
      </bottom>
    </border>
    <border>
      <left style="medium">
        <color indexed="49"/>
      </left>
      <right style="thick">
        <color indexed="49"/>
      </right>
      <top style="double">
        <color indexed="49"/>
      </top>
      <bottom style="hair">
        <color indexed="49"/>
      </bottom>
    </border>
    <border>
      <left style="thick">
        <color indexed="49"/>
      </left>
      <right style="medium">
        <color indexed="49"/>
      </right>
      <top>
        <color indexed="63"/>
      </top>
      <bottom style="hair">
        <color indexed="49"/>
      </bottom>
    </border>
    <border>
      <left style="medium">
        <color indexed="49"/>
      </left>
      <right style="medium">
        <color indexed="49"/>
      </right>
      <top style="hair">
        <color indexed="49"/>
      </top>
      <bottom style="hair">
        <color indexed="49"/>
      </bottom>
    </border>
    <border>
      <left style="medium">
        <color indexed="49"/>
      </left>
      <right style="thick">
        <color indexed="49"/>
      </right>
      <top style="hair">
        <color indexed="49"/>
      </top>
      <bottom style="hair">
        <color indexed="49"/>
      </bottom>
    </border>
    <border>
      <left style="thick">
        <color indexed="49"/>
      </left>
      <right style="medium">
        <color indexed="49"/>
      </right>
      <top style="hair">
        <color indexed="49"/>
      </top>
      <bottom style="hair">
        <color indexed="49"/>
      </bottom>
    </border>
    <border>
      <left style="medium">
        <color indexed="49"/>
      </left>
      <right style="medium">
        <color indexed="49"/>
      </right>
      <top>
        <color indexed="63"/>
      </top>
      <bottom style="hair">
        <color indexed="49"/>
      </bottom>
    </border>
    <border>
      <left style="medium">
        <color indexed="49"/>
      </left>
      <right style="thick">
        <color indexed="49"/>
      </right>
      <top>
        <color indexed="63"/>
      </top>
      <bottom style="hair">
        <color indexed="49"/>
      </bottom>
    </border>
    <border>
      <left style="thick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49"/>
      </left>
      <right style="thick">
        <color indexed="49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medium">
        <color indexed="49"/>
      </top>
      <bottom>
        <color indexed="63"/>
      </bottom>
    </border>
    <border>
      <left style="thick">
        <color indexed="49"/>
      </left>
      <right style="thick">
        <color indexed="49"/>
      </right>
      <top>
        <color indexed="63"/>
      </top>
      <bottom>
        <color indexed="63"/>
      </bottom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 style="thick">
        <color indexed="49"/>
      </left>
      <right style="thick">
        <color indexed="49"/>
      </right>
      <top style="medium">
        <color indexed="49"/>
      </top>
      <bottom style="medium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thick">
        <color indexed="49"/>
      </right>
      <top style="medium">
        <color indexed="49"/>
      </top>
      <bottom style="medium">
        <color indexed="49"/>
      </bottom>
    </border>
    <border>
      <left style="thick">
        <color indexed="49"/>
      </left>
      <right style="medium">
        <color indexed="49"/>
      </right>
      <top style="medium">
        <color indexed="49"/>
      </top>
      <bottom style="hair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 style="hair">
        <color indexed="49"/>
      </bottom>
    </border>
    <border>
      <left style="double">
        <color indexed="49"/>
      </left>
      <right style="medium">
        <color indexed="49"/>
      </right>
      <top style="medium">
        <color indexed="49"/>
      </top>
      <bottom style="hair">
        <color indexed="49"/>
      </bottom>
    </border>
    <border>
      <left style="medium">
        <color indexed="49"/>
      </left>
      <right style="hair">
        <color indexed="49"/>
      </right>
      <top style="medium">
        <color indexed="49"/>
      </top>
      <bottom style="hair">
        <color indexed="49"/>
      </bottom>
    </border>
    <border>
      <left style="hair">
        <color indexed="49"/>
      </left>
      <right style="hair">
        <color indexed="49"/>
      </right>
      <top style="medium">
        <color indexed="49"/>
      </top>
      <bottom style="hair">
        <color indexed="49"/>
      </bottom>
    </border>
    <border>
      <left style="hair">
        <color indexed="49"/>
      </left>
      <right style="thick">
        <color indexed="49"/>
      </right>
      <top style="medium">
        <color indexed="49"/>
      </top>
      <bottom style="hair">
        <color indexed="49"/>
      </bottom>
    </border>
    <border>
      <left style="medium">
        <color indexed="49"/>
      </left>
      <right style="double">
        <color indexed="49"/>
      </right>
      <top style="hair">
        <color indexed="49"/>
      </top>
      <bottom style="hair">
        <color indexed="49"/>
      </bottom>
    </border>
    <border>
      <left style="double">
        <color indexed="49"/>
      </left>
      <right style="medium">
        <color indexed="49"/>
      </right>
      <top style="hair">
        <color indexed="49"/>
      </top>
      <bottom style="hair">
        <color indexed="49"/>
      </bottom>
    </border>
    <border>
      <left style="medium">
        <color indexed="49"/>
      </left>
      <right style="hair">
        <color indexed="49"/>
      </right>
      <top style="hair">
        <color indexed="49"/>
      </top>
      <bottom style="hair">
        <color indexed="49"/>
      </bottom>
    </border>
    <border>
      <left style="hair">
        <color indexed="49"/>
      </left>
      <right style="hair">
        <color indexed="49"/>
      </right>
      <top style="hair">
        <color indexed="49"/>
      </top>
      <bottom style="hair">
        <color indexed="49"/>
      </bottom>
    </border>
    <border>
      <left style="hair">
        <color indexed="49"/>
      </left>
      <right style="thick">
        <color indexed="49"/>
      </right>
      <top style="hair">
        <color indexed="49"/>
      </top>
      <bottom style="hair">
        <color indexed="49"/>
      </bottom>
    </border>
    <border>
      <left style="thick">
        <color indexed="49"/>
      </left>
      <right style="medium">
        <color indexed="49"/>
      </right>
      <top style="hair">
        <color indexed="49"/>
      </top>
      <bottom style="medium">
        <color indexed="49"/>
      </bottom>
    </border>
    <border>
      <left style="medium">
        <color indexed="49"/>
      </left>
      <right>
        <color indexed="63"/>
      </right>
      <top style="hair">
        <color indexed="49"/>
      </top>
      <bottom style="medium">
        <color indexed="49"/>
      </bottom>
    </border>
    <border>
      <left style="thick">
        <color indexed="49"/>
      </left>
      <right style="double">
        <color indexed="49"/>
      </right>
      <top style="medium">
        <color indexed="49"/>
      </top>
      <bottom style="medium">
        <color indexed="49"/>
      </bottom>
    </border>
    <border>
      <left style="double">
        <color indexed="49"/>
      </left>
      <right style="medium">
        <color indexed="49"/>
      </right>
      <top style="hair">
        <color indexed="49"/>
      </top>
      <bottom style="medium">
        <color indexed="49"/>
      </bottom>
    </border>
    <border>
      <left style="medium">
        <color indexed="49"/>
      </left>
      <right style="hair">
        <color indexed="49"/>
      </right>
      <top style="hair">
        <color indexed="49"/>
      </top>
      <bottom style="medium">
        <color indexed="49"/>
      </bottom>
    </border>
    <border>
      <left style="hair">
        <color indexed="49"/>
      </left>
      <right style="hair">
        <color indexed="49"/>
      </right>
      <top style="hair">
        <color indexed="49"/>
      </top>
      <bottom style="medium">
        <color indexed="49"/>
      </bottom>
    </border>
    <border>
      <left style="hair">
        <color indexed="49"/>
      </left>
      <right style="thick">
        <color indexed="49"/>
      </right>
      <top style="hair">
        <color indexed="49"/>
      </top>
      <bottom style="medium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thick">
        <color indexed="4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49"/>
      </right>
      <top style="thin">
        <color indexed="8"/>
      </top>
      <bottom>
        <color indexed="63"/>
      </bottom>
    </border>
    <border>
      <left style="thick">
        <color indexed="4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49"/>
      </right>
      <top>
        <color indexed="63"/>
      </top>
      <bottom style="thin">
        <color indexed="8"/>
      </bottom>
    </border>
    <border>
      <left style="thick">
        <color indexed="4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4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ck">
        <color indexed="49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ck">
        <color indexed="49"/>
      </right>
      <top>
        <color indexed="63"/>
      </top>
      <bottom style="double">
        <color indexed="8"/>
      </bottom>
    </border>
    <border>
      <left style="thick">
        <color indexed="49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49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ck">
        <color indexed="49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49"/>
      </right>
      <top>
        <color indexed="63"/>
      </top>
      <bottom style="hair">
        <color indexed="8"/>
      </bottom>
    </border>
    <border>
      <left style="medium">
        <color indexed="49"/>
      </left>
      <right style="medium">
        <color indexed="49"/>
      </right>
      <top style="hair">
        <color indexed="8"/>
      </top>
      <bottom>
        <color indexed="63"/>
      </bottom>
    </border>
    <border>
      <left style="medium">
        <color indexed="49"/>
      </left>
      <right style="double">
        <color indexed="49"/>
      </right>
      <top style="medium">
        <color indexed="49"/>
      </top>
      <bottom style="hair">
        <color indexed="49"/>
      </bottom>
    </border>
    <border>
      <left>
        <color indexed="63"/>
      </left>
      <right style="hair">
        <color indexed="49"/>
      </right>
      <top style="medium">
        <color indexed="49"/>
      </top>
      <bottom style="hair">
        <color indexed="49"/>
      </bottom>
    </border>
    <border>
      <left>
        <color indexed="63"/>
      </left>
      <right style="hair">
        <color indexed="49"/>
      </right>
      <top style="hair">
        <color indexed="49"/>
      </top>
      <bottom style="hair">
        <color indexed="49"/>
      </bottom>
    </border>
    <border>
      <left style="thick">
        <color indexed="49"/>
      </left>
      <right style="medium">
        <color indexed="49"/>
      </right>
      <top style="hair">
        <color indexed="49"/>
      </top>
      <bottom>
        <color indexed="63"/>
      </bottom>
    </border>
    <border>
      <left style="medium">
        <color indexed="49"/>
      </left>
      <right style="double">
        <color indexed="49"/>
      </right>
      <top style="hair">
        <color indexed="49"/>
      </top>
      <bottom style="medium">
        <color indexed="49"/>
      </bottom>
    </border>
    <border>
      <left style="thick">
        <color indexed="49"/>
      </left>
      <right style="double">
        <color indexed="49"/>
      </right>
      <top style="medium">
        <color indexed="49"/>
      </top>
      <bottom style="thick">
        <color indexed="49"/>
      </bottom>
    </border>
    <border>
      <left style="double">
        <color indexed="49"/>
      </left>
      <right style="medium">
        <color indexed="49"/>
      </right>
      <top style="hair">
        <color indexed="49"/>
      </top>
      <bottom>
        <color indexed="63"/>
      </bottom>
    </border>
    <border>
      <left style="medium">
        <color indexed="49"/>
      </left>
      <right>
        <color indexed="63"/>
      </right>
      <top style="hair">
        <color indexed="49"/>
      </top>
      <bottom>
        <color indexed="63"/>
      </bottom>
    </border>
    <border>
      <left style="hair">
        <color indexed="49"/>
      </left>
      <right style="hair">
        <color indexed="49"/>
      </right>
      <top style="hair">
        <color indexed="49"/>
      </top>
      <bottom>
        <color indexed="63"/>
      </bottom>
    </border>
    <border>
      <left style="hair">
        <color indexed="49"/>
      </left>
      <right style="thick">
        <color indexed="49"/>
      </right>
      <top style="hair">
        <color indexed="49"/>
      </top>
      <bottom>
        <color indexed="63"/>
      </bottom>
    </border>
    <border>
      <left>
        <color indexed="63"/>
      </left>
      <right>
        <color indexed="63"/>
      </right>
      <top style="thick">
        <color indexed="49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23"/>
      </left>
      <right style="thick">
        <color indexed="23"/>
      </right>
      <top>
        <color indexed="63"/>
      </top>
      <bottom style="hair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thick">
        <color indexed="23"/>
      </right>
      <top style="hair">
        <color indexed="23"/>
      </top>
      <bottom>
        <color indexed="63"/>
      </bottom>
    </border>
    <border>
      <left style="thin">
        <color indexed="8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6" fillId="0" borderId="0" applyNumberFormat="0" applyFill="0" applyBorder="0" applyAlignment="0" applyProtection="0"/>
    <xf numFmtId="164" fontId="1" fillId="0" borderId="0">
      <alignment/>
      <protection/>
    </xf>
  </cellStyleXfs>
  <cellXfs count="519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vertical="top" wrapText="1"/>
    </xf>
    <xf numFmtId="164" fontId="3" fillId="0" borderId="2" xfId="0" applyFont="1" applyBorder="1" applyAlignment="1">
      <alignment horizontal="justify" vertical="top" wrapText="1"/>
    </xf>
    <xf numFmtId="164" fontId="4" fillId="0" borderId="2" xfId="0" applyFont="1" applyBorder="1" applyAlignment="1">
      <alignment horizontal="justify" vertical="top" wrapText="1"/>
    </xf>
    <xf numFmtId="164" fontId="3" fillId="0" borderId="2" xfId="0" applyFont="1" applyBorder="1" applyAlignment="1">
      <alignment horizontal="left" vertical="top" wrapText="1"/>
    </xf>
    <xf numFmtId="164" fontId="10" fillId="0" borderId="2" xfId="0" applyFont="1" applyBorder="1" applyAlignment="1">
      <alignment horizontal="justify" vertical="top" wrapText="1"/>
    </xf>
    <xf numFmtId="164" fontId="13" fillId="0" borderId="2" xfId="0" applyFont="1" applyBorder="1" applyAlignment="1">
      <alignment horizontal="justify" vertical="top" wrapText="1"/>
    </xf>
    <xf numFmtId="164" fontId="5" fillId="0" borderId="3" xfId="0" applyFont="1" applyBorder="1" applyAlignment="1">
      <alignment vertical="top" wrapText="1"/>
    </xf>
    <xf numFmtId="164" fontId="16" fillId="3" borderId="0" xfId="21" applyFont="1" applyFill="1" applyBorder="1">
      <alignment/>
      <protection/>
    </xf>
    <xf numFmtId="164" fontId="16" fillId="4" borderId="0" xfId="21" applyFont="1" applyFill="1" applyBorder="1">
      <alignment/>
      <protection/>
    </xf>
    <xf numFmtId="164" fontId="17" fillId="4" borderId="0" xfId="21" applyFont="1" applyFill="1" applyBorder="1" applyAlignment="1">
      <alignment horizontal="center" vertical="center" wrapText="1"/>
      <protection/>
    </xf>
    <xf numFmtId="164" fontId="18" fillId="3" borderId="0" xfId="21" applyFont="1" applyFill="1" applyBorder="1">
      <alignment/>
      <protection/>
    </xf>
    <xf numFmtId="164" fontId="19" fillId="3" borderId="0" xfId="21" applyFont="1" applyFill="1" applyBorder="1" applyAlignment="1">
      <alignment wrapText="1"/>
      <protection/>
    </xf>
    <xf numFmtId="164" fontId="16" fillId="3" borderId="0" xfId="21" applyFont="1" applyFill="1" applyBorder="1" applyAlignment="1">
      <alignment horizontal="left" wrapText="1" indent="1"/>
      <protection/>
    </xf>
    <xf numFmtId="164" fontId="19" fillId="4" borderId="0" xfId="21" applyFont="1" applyFill="1" applyBorder="1" applyAlignment="1">
      <alignment horizontal="left" wrapText="1" indent="1"/>
      <protection/>
    </xf>
    <xf numFmtId="164" fontId="16" fillId="3" borderId="0" xfId="21" applyFont="1" applyFill="1" applyBorder="1" applyAlignment="1">
      <alignment horizontal="center" vertical="top" wrapText="1"/>
      <protection/>
    </xf>
    <xf numFmtId="164" fontId="16" fillId="4" borderId="0" xfId="21" applyFont="1" applyFill="1" applyBorder="1" applyAlignment="1">
      <alignment horizontal="center" vertical="top" wrapText="1"/>
      <protection/>
    </xf>
    <xf numFmtId="164" fontId="20" fillId="3" borderId="0" xfId="21" applyFont="1" applyFill="1" applyBorder="1" applyAlignment="1">
      <alignment horizontal="center" vertical="center" wrapText="1"/>
      <protection/>
    </xf>
    <xf numFmtId="164" fontId="20" fillId="4" borderId="0" xfId="21" applyFont="1" applyFill="1" applyBorder="1" applyAlignment="1">
      <alignment horizontal="center" vertical="center" wrapText="1"/>
      <protection/>
    </xf>
    <xf numFmtId="164" fontId="19" fillId="0" borderId="4" xfId="21" applyFont="1" applyBorder="1" applyAlignment="1" applyProtection="1">
      <alignment horizontal="center" wrapText="1"/>
      <protection/>
    </xf>
    <xf numFmtId="164" fontId="16" fillId="0" borderId="0" xfId="21" applyFont="1" applyFill="1" applyBorder="1" applyAlignment="1" applyProtection="1">
      <alignment horizontal="center" wrapText="1"/>
      <protection/>
    </xf>
    <xf numFmtId="164" fontId="19" fillId="3" borderId="0" xfId="21" applyFont="1" applyFill="1" applyBorder="1" applyAlignment="1">
      <alignment horizontal="center" vertical="center" wrapText="1"/>
      <protection/>
    </xf>
    <xf numFmtId="164" fontId="19" fillId="0" borderId="0" xfId="21" applyFont="1" applyBorder="1" applyAlignment="1" applyProtection="1">
      <alignment horizontal="center" vertical="center" wrapText="1"/>
      <protection/>
    </xf>
    <xf numFmtId="165" fontId="6" fillId="5" borderId="5" xfId="21" applyNumberFormat="1" applyFont="1" applyFill="1" applyBorder="1" applyAlignment="1" applyProtection="1">
      <alignment horizontal="right"/>
      <protection locked="0"/>
    </xf>
    <xf numFmtId="164" fontId="19" fillId="3" borderId="0" xfId="21" applyFont="1" applyFill="1" applyBorder="1" applyAlignment="1">
      <alignment horizontal="left"/>
      <protection/>
    </xf>
    <xf numFmtId="164" fontId="16" fillId="0" borderId="0" xfId="21" applyFont="1" applyBorder="1" applyAlignment="1" applyProtection="1">
      <alignment wrapText="1"/>
      <protection/>
    </xf>
    <xf numFmtId="164" fontId="16" fillId="0" borderId="5" xfId="21" applyFont="1" applyFill="1" applyBorder="1" applyAlignment="1" applyProtection="1">
      <alignment horizontal="center" wrapText="1"/>
      <protection locked="0"/>
    </xf>
    <xf numFmtId="164" fontId="16" fillId="0" borderId="0" xfId="21" applyFont="1" applyFill="1" applyBorder="1" applyAlignment="1" applyProtection="1">
      <alignment horizontal="right" wrapText="1"/>
      <protection/>
    </xf>
    <xf numFmtId="164" fontId="16" fillId="0" borderId="5" xfId="21" applyFont="1" applyBorder="1" applyAlignment="1" applyProtection="1">
      <alignment horizontal="right" wrapText="1"/>
      <protection/>
    </xf>
    <xf numFmtId="164" fontId="19" fillId="4" borderId="0" xfId="21" applyFont="1" applyFill="1" applyBorder="1" applyAlignment="1">
      <alignment horizontal="center" vertical="top" wrapText="1"/>
      <protection/>
    </xf>
    <xf numFmtId="164" fontId="16" fillId="0" borderId="6" xfId="21" applyFont="1" applyBorder="1" applyAlignment="1" applyProtection="1">
      <alignment wrapText="1"/>
      <protection/>
    </xf>
    <xf numFmtId="164" fontId="19" fillId="3" borderId="4" xfId="21" applyFont="1" applyFill="1" applyBorder="1" applyAlignment="1">
      <alignment vertical="top" wrapText="1"/>
      <protection/>
    </xf>
    <xf numFmtId="164" fontId="19" fillId="4" borderId="0" xfId="21" applyFont="1" applyFill="1" applyBorder="1" applyAlignment="1">
      <alignment vertical="top" wrapText="1"/>
      <protection/>
    </xf>
    <xf numFmtId="164" fontId="16" fillId="3" borderId="0" xfId="21" applyFont="1" applyFill="1" applyBorder="1" applyAlignment="1">
      <alignment horizontal="left" wrapText="1"/>
      <protection/>
    </xf>
    <xf numFmtId="164" fontId="19" fillId="3" borderId="5" xfId="21" applyFont="1" applyFill="1" applyBorder="1" applyAlignment="1" applyProtection="1">
      <alignment vertical="center" wrapText="1"/>
      <protection locked="0"/>
    </xf>
    <xf numFmtId="164" fontId="16" fillId="4" borderId="0" xfId="21" applyFont="1" applyFill="1" applyBorder="1" applyAlignment="1">
      <alignment wrapText="1"/>
      <protection/>
    </xf>
    <xf numFmtId="164" fontId="19" fillId="3" borderId="5" xfId="21" applyFont="1" applyFill="1" applyBorder="1" applyAlignment="1" applyProtection="1">
      <alignment horizontal="left" vertical="center" wrapText="1" indent="1"/>
      <protection locked="0"/>
    </xf>
    <xf numFmtId="164" fontId="16" fillId="3" borderId="0" xfId="21" applyFont="1" applyFill="1" applyBorder="1" applyAlignment="1">
      <alignment horizontal="center" wrapText="1"/>
      <protection/>
    </xf>
    <xf numFmtId="164" fontId="19" fillId="3" borderId="7" xfId="21" applyFont="1" applyFill="1" applyBorder="1" applyAlignment="1" applyProtection="1">
      <alignment horizontal="left" vertical="center" wrapText="1" indent="1"/>
      <protection locked="0"/>
    </xf>
    <xf numFmtId="164" fontId="16" fillId="4" borderId="0" xfId="21" applyFont="1" applyFill="1" applyBorder="1" applyAlignment="1">
      <alignment horizontal="center" wrapText="1"/>
      <protection/>
    </xf>
    <xf numFmtId="164" fontId="16" fillId="3" borderId="0" xfId="21" applyFont="1" applyFill="1" applyBorder="1" applyAlignment="1">
      <alignment wrapText="1"/>
      <protection/>
    </xf>
    <xf numFmtId="164" fontId="6" fillId="3" borderId="5" xfId="21" applyNumberFormat="1" applyFont="1" applyFill="1" applyBorder="1" applyAlignment="1" applyProtection="1">
      <alignment horizontal="left" vertical="center" wrapText="1" indent="1"/>
      <protection/>
    </xf>
    <xf numFmtId="164" fontId="19" fillId="3" borderId="5" xfId="21" applyFont="1" applyFill="1" applyBorder="1" applyAlignment="1" applyProtection="1">
      <alignment horizontal="left" vertical="center" wrapText="1" indent="1"/>
      <protection/>
    </xf>
    <xf numFmtId="164" fontId="19" fillId="3" borderId="5" xfId="21" applyFont="1" applyFill="1" applyBorder="1" applyAlignment="1">
      <alignment horizontal="left" vertical="center" wrapText="1" indent="1"/>
      <protection/>
    </xf>
    <xf numFmtId="164" fontId="19" fillId="4" borderId="0" xfId="21" applyFont="1" applyFill="1" applyBorder="1" applyAlignment="1">
      <alignment horizontal="left" wrapText="1"/>
      <protection/>
    </xf>
    <xf numFmtId="164" fontId="16" fillId="3" borderId="0" xfId="21" applyFont="1" applyFill="1" applyBorder="1" applyProtection="1">
      <alignment/>
      <protection locked="0"/>
    </xf>
    <xf numFmtId="166" fontId="19" fillId="3" borderId="5" xfId="21" applyNumberFormat="1" applyFont="1" applyFill="1" applyBorder="1" applyAlignment="1">
      <alignment horizontal="left" vertical="center" wrapText="1" indent="1"/>
      <protection/>
    </xf>
    <xf numFmtId="166" fontId="19" fillId="4" borderId="0" xfId="21" applyNumberFormat="1" applyFont="1" applyFill="1" applyBorder="1" applyAlignment="1">
      <alignment horizontal="left" wrapText="1"/>
      <protection/>
    </xf>
    <xf numFmtId="164" fontId="16" fillId="3" borderId="0" xfId="21" applyFont="1" applyFill="1" applyBorder="1" applyAlignment="1">
      <alignment/>
      <protection/>
    </xf>
    <xf numFmtId="164" fontId="19" fillId="3" borderId="5" xfId="21" applyFont="1" applyFill="1" applyBorder="1" applyAlignment="1">
      <alignment horizontal="left" vertical="center" indent="1"/>
      <protection/>
    </xf>
    <xf numFmtId="164" fontId="19" fillId="4" borderId="0" xfId="21" applyFont="1" applyFill="1" applyBorder="1">
      <alignment/>
      <protection/>
    </xf>
    <xf numFmtId="164" fontId="19" fillId="3" borderId="7" xfId="21" applyFont="1" applyFill="1" applyBorder="1" applyAlignment="1">
      <alignment horizontal="left" vertical="center" wrapText="1" indent="1"/>
      <protection/>
    </xf>
    <xf numFmtId="164" fontId="16" fillId="3" borderId="8" xfId="21" applyFont="1" applyFill="1" applyBorder="1" applyAlignment="1">
      <alignment horizontal="right" wrapText="1"/>
      <protection/>
    </xf>
    <xf numFmtId="167" fontId="19" fillId="3" borderId="7" xfId="21" applyNumberFormat="1" applyFont="1" applyFill="1" applyBorder="1" applyAlignment="1">
      <alignment horizontal="left" vertical="center" wrapText="1" indent="1"/>
      <protection/>
    </xf>
    <xf numFmtId="164" fontId="16" fillId="3" borderId="0" xfId="21" applyFont="1" applyFill="1" applyBorder="1" applyAlignment="1">
      <alignment horizontal="right" wrapText="1"/>
      <protection/>
    </xf>
    <xf numFmtId="164" fontId="16" fillId="3" borderId="7" xfId="21" applyFont="1" applyFill="1" applyBorder="1" applyAlignment="1" applyProtection="1">
      <alignment horizontal="left" vertical="center" wrapText="1" indent="1"/>
      <protection locked="0"/>
    </xf>
    <xf numFmtId="164" fontId="19" fillId="3" borderId="0" xfId="21" applyFont="1" applyFill="1" applyBorder="1" applyAlignment="1">
      <alignment vertical="center" wrapText="1"/>
      <protection/>
    </xf>
    <xf numFmtId="164" fontId="21" fillId="3" borderId="0" xfId="21" applyFont="1" applyFill="1" applyBorder="1" applyAlignment="1">
      <alignment horizontal="center" vertical="center" wrapText="1"/>
      <protection/>
    </xf>
    <xf numFmtId="164" fontId="21" fillId="4" borderId="0" xfId="21" applyFont="1" applyFill="1" applyBorder="1" applyAlignment="1">
      <alignment horizontal="center" vertical="center" wrapText="1"/>
      <protection/>
    </xf>
    <xf numFmtId="164" fontId="6" fillId="3" borderId="0" xfId="21" applyFont="1" applyFill="1" applyBorder="1" applyAlignment="1">
      <alignment horizontal="left" wrapText="1"/>
      <protection/>
    </xf>
    <xf numFmtId="164" fontId="6" fillId="3" borderId="0" xfId="21" applyFont="1" applyFill="1" applyBorder="1" applyAlignment="1">
      <alignment horizontal="justify" vertical="center" wrapText="1"/>
      <protection/>
    </xf>
    <xf numFmtId="164" fontId="6" fillId="4" borderId="0" xfId="21" applyFont="1" applyFill="1" applyBorder="1" applyAlignment="1">
      <alignment horizontal="justify" vertical="center" wrapText="1"/>
      <protection/>
    </xf>
    <xf numFmtId="164" fontId="4" fillId="3" borderId="0" xfId="21" applyFont="1" applyFill="1" applyBorder="1" applyAlignment="1">
      <alignment vertical="center" wrapText="1"/>
      <protection/>
    </xf>
    <xf numFmtId="164" fontId="22" fillId="4" borderId="0" xfId="21" applyFont="1" applyFill="1" applyBorder="1" applyAlignment="1">
      <alignment horizontal="center" vertical="top"/>
      <protection/>
    </xf>
    <xf numFmtId="168" fontId="16" fillId="3" borderId="5" xfId="21" applyNumberFormat="1" applyFont="1" applyFill="1" applyBorder="1" applyAlignment="1" applyProtection="1">
      <alignment horizontal="center" vertical="center" wrapText="1"/>
      <protection locked="0"/>
    </xf>
    <xf numFmtId="164" fontId="16" fillId="3" borderId="5" xfId="21" applyFont="1" applyFill="1" applyBorder="1" applyAlignment="1">
      <alignment horizontal="right" wrapText="1"/>
      <protection/>
    </xf>
    <xf numFmtId="164" fontId="16" fillId="3" borderId="6" xfId="21" applyFont="1" applyFill="1" applyBorder="1" applyAlignment="1">
      <alignment wrapText="1"/>
      <protection/>
    </xf>
    <xf numFmtId="164" fontId="16" fillId="3" borderId="4" xfId="21" applyFont="1" applyFill="1" applyBorder="1" applyAlignment="1">
      <alignment vertical="top" wrapText="1"/>
      <protection/>
    </xf>
    <xf numFmtId="164" fontId="16" fillId="4" borderId="0" xfId="21" applyFont="1" applyFill="1" applyBorder="1" applyAlignment="1">
      <alignment vertical="top" wrapText="1"/>
      <protection/>
    </xf>
    <xf numFmtId="164" fontId="19" fillId="3" borderId="0" xfId="21" applyFont="1" applyFill="1" applyBorder="1" applyAlignment="1">
      <alignment vertical="top" wrapText="1"/>
      <protection/>
    </xf>
    <xf numFmtId="164" fontId="19" fillId="3" borderId="0" xfId="21" applyFont="1" applyFill="1" applyBorder="1" applyAlignment="1">
      <alignment horizontal="left" vertical="top" wrapText="1"/>
      <protection/>
    </xf>
    <xf numFmtId="164" fontId="6" fillId="3" borderId="5" xfId="21" applyFont="1" applyFill="1" applyBorder="1" applyAlignment="1">
      <alignment horizontal="left" vertical="top" wrapText="1"/>
      <protection/>
    </xf>
    <xf numFmtId="164" fontId="16" fillId="3" borderId="0" xfId="21" applyFont="1" applyFill="1" applyBorder="1" applyAlignment="1">
      <alignment vertical="top" wrapText="1"/>
      <protection/>
    </xf>
    <xf numFmtId="164" fontId="16" fillId="4" borderId="0" xfId="21" applyFont="1" applyFill="1" applyBorder="1" applyAlignment="1">
      <alignment vertical="center"/>
      <protection/>
    </xf>
    <xf numFmtId="164" fontId="16" fillId="3" borderId="9" xfId="21" applyFont="1" applyFill="1" applyBorder="1" applyAlignment="1">
      <alignment horizontal="right" vertical="center" wrapText="1"/>
      <protection/>
    </xf>
    <xf numFmtId="164" fontId="19" fillId="3" borderId="10" xfId="21" applyFont="1" applyFill="1" applyBorder="1" applyAlignment="1">
      <alignment horizontal="center" vertical="center" wrapText="1"/>
      <protection/>
    </xf>
    <xf numFmtId="164" fontId="19" fillId="5" borderId="11" xfId="21" applyFont="1" applyFill="1" applyBorder="1" applyAlignment="1">
      <alignment horizontal="center" vertical="center" wrapText="1"/>
      <protection/>
    </xf>
    <xf numFmtId="164" fontId="19" fillId="5" borderId="11" xfId="21" applyFont="1" applyFill="1" applyBorder="1" applyAlignment="1" applyProtection="1">
      <alignment horizontal="center" vertical="center" wrapText="1"/>
      <protection locked="0"/>
    </xf>
    <xf numFmtId="164" fontId="16" fillId="5" borderId="12" xfId="21" applyFont="1" applyFill="1" applyBorder="1" applyAlignment="1" applyProtection="1">
      <alignment vertical="center" wrapText="1"/>
      <protection locked="0"/>
    </xf>
    <xf numFmtId="164" fontId="16" fillId="4" borderId="0" xfId="21" applyFont="1" applyFill="1" applyBorder="1" applyAlignment="1">
      <alignment vertical="center" wrapText="1"/>
      <protection/>
    </xf>
    <xf numFmtId="164" fontId="16" fillId="3" borderId="0" xfId="21" applyFont="1" applyFill="1" applyBorder="1" applyAlignment="1">
      <alignment vertical="center"/>
      <protection/>
    </xf>
    <xf numFmtId="164" fontId="16" fillId="3" borderId="13" xfId="21" applyFont="1" applyFill="1" applyBorder="1" applyAlignment="1">
      <alignment horizontal="center" vertical="center" wrapText="1"/>
      <protection/>
    </xf>
    <xf numFmtId="164" fontId="16" fillId="3" borderId="14" xfId="21" applyFont="1" applyFill="1" applyBorder="1" applyAlignment="1">
      <alignment vertical="center" wrapText="1"/>
      <protection/>
    </xf>
    <xf numFmtId="169" fontId="16" fillId="5" borderId="15" xfId="21" applyNumberFormat="1" applyFont="1" applyFill="1" applyBorder="1" applyAlignment="1">
      <alignment vertical="center" wrapText="1"/>
      <protection/>
    </xf>
    <xf numFmtId="164" fontId="16" fillId="5" borderId="15" xfId="21" applyFont="1" applyFill="1" applyBorder="1" applyAlignment="1" applyProtection="1">
      <alignment vertical="center" wrapText="1"/>
      <protection locked="0"/>
    </xf>
    <xf numFmtId="164" fontId="16" fillId="5" borderId="16" xfId="21" applyFont="1" applyFill="1" applyBorder="1" applyAlignment="1" applyProtection="1">
      <alignment vertical="center" wrapText="1"/>
      <protection locked="0"/>
    </xf>
    <xf numFmtId="164" fontId="16" fillId="3" borderId="17" xfId="21" applyFont="1" applyFill="1" applyBorder="1" applyAlignment="1">
      <alignment horizontal="center" vertical="center" wrapText="1"/>
      <protection/>
    </xf>
    <xf numFmtId="164" fontId="16" fillId="3" borderId="18" xfId="21" applyFont="1" applyFill="1" applyBorder="1" applyAlignment="1">
      <alignment vertical="center" wrapText="1"/>
      <protection/>
    </xf>
    <xf numFmtId="170" fontId="16" fillId="5" borderId="19" xfId="21" applyNumberFormat="1" applyFont="1" applyFill="1" applyBorder="1" applyAlignment="1">
      <alignment vertical="center" wrapText="1"/>
      <protection/>
    </xf>
    <xf numFmtId="164" fontId="16" fillId="5" borderId="19" xfId="21" applyFont="1" applyFill="1" applyBorder="1" applyAlignment="1" applyProtection="1">
      <alignment vertical="center" wrapText="1"/>
      <protection locked="0"/>
    </xf>
    <xf numFmtId="164" fontId="16" fillId="5" borderId="20" xfId="21" applyFont="1" applyFill="1" applyBorder="1" applyAlignment="1" applyProtection="1">
      <alignment vertical="center" wrapText="1"/>
      <protection locked="0"/>
    </xf>
    <xf numFmtId="172" fontId="16" fillId="5" borderId="19" xfId="17" applyNumberFormat="1" applyFont="1" applyFill="1" applyBorder="1" applyAlignment="1" applyProtection="1">
      <alignment vertical="center" wrapText="1"/>
      <protection/>
    </xf>
    <xf numFmtId="172" fontId="19" fillId="5" borderId="19" xfId="17" applyNumberFormat="1" applyFont="1" applyFill="1" applyBorder="1" applyAlignment="1" applyProtection="1">
      <alignment vertical="center" wrapText="1"/>
      <protection/>
    </xf>
    <xf numFmtId="164" fontId="16" fillId="5" borderId="21" xfId="21" applyFont="1" applyFill="1" applyBorder="1" applyAlignment="1" applyProtection="1">
      <alignment vertical="center" wrapText="1"/>
      <protection locked="0"/>
    </xf>
    <xf numFmtId="164" fontId="16" fillId="5" borderId="22" xfId="21" applyFont="1" applyFill="1" applyBorder="1" applyAlignment="1" applyProtection="1">
      <alignment vertical="center" wrapText="1"/>
      <protection locked="0"/>
    </xf>
    <xf numFmtId="164" fontId="16" fillId="3" borderId="23" xfId="21" applyFont="1" applyFill="1" applyBorder="1" applyAlignment="1">
      <alignment horizontal="center" vertical="center" wrapText="1"/>
      <protection/>
    </xf>
    <xf numFmtId="172" fontId="19" fillId="5" borderId="24" xfId="17" applyNumberFormat="1" applyFont="1" applyFill="1" applyBorder="1" applyAlignment="1" applyProtection="1">
      <alignment vertical="center" wrapText="1"/>
      <protection/>
    </xf>
    <xf numFmtId="164" fontId="16" fillId="3" borderId="25" xfId="21" applyFont="1" applyFill="1" applyBorder="1" applyAlignment="1">
      <alignment horizontal="center" vertical="center" wrapText="1"/>
      <protection/>
    </xf>
    <xf numFmtId="172" fontId="19" fillId="5" borderId="25" xfId="21" applyNumberFormat="1" applyFont="1" applyFill="1" applyBorder="1" applyAlignment="1">
      <alignment vertical="center" wrapText="1"/>
      <protection/>
    </xf>
    <xf numFmtId="172" fontId="19" fillId="3" borderId="25" xfId="21" applyNumberFormat="1" applyFont="1" applyFill="1" applyBorder="1" applyAlignment="1">
      <alignment vertical="center" wrapText="1"/>
      <protection/>
    </xf>
    <xf numFmtId="164" fontId="16" fillId="3" borderId="0" xfId="21" applyFont="1" applyFill="1" applyBorder="1" applyAlignment="1">
      <alignment horizontal="justify" wrapText="1"/>
      <protection/>
    </xf>
    <xf numFmtId="164" fontId="16" fillId="4" borderId="0" xfId="21" applyFont="1" applyFill="1" applyBorder="1" applyAlignment="1">
      <alignment horizontal="justify" vertical="top" wrapText="1"/>
      <protection/>
    </xf>
    <xf numFmtId="164" fontId="16" fillId="3" borderId="0" xfId="21" applyFont="1" applyFill="1" applyBorder="1" applyAlignment="1">
      <alignment horizontal="justify" vertical="top" wrapText="1"/>
      <protection/>
    </xf>
    <xf numFmtId="164" fontId="23" fillId="3" borderId="25" xfId="21" applyFont="1" applyFill="1" applyBorder="1" applyAlignment="1">
      <alignment horizontal="center" vertical="center"/>
      <protection/>
    </xf>
    <xf numFmtId="164" fontId="13" fillId="4" borderId="0" xfId="21" applyFont="1" applyFill="1" applyBorder="1" applyAlignment="1">
      <alignment horizontal="center" vertical="center"/>
      <protection/>
    </xf>
    <xf numFmtId="164" fontId="16" fillId="0" borderId="0" xfId="21" applyFont="1" applyFill="1" applyBorder="1" applyAlignment="1" applyProtection="1">
      <alignment horizontal="center" vertical="center" wrapText="1"/>
      <protection/>
    </xf>
    <xf numFmtId="164" fontId="19" fillId="3" borderId="6" xfId="21" applyFont="1" applyFill="1" applyBorder="1" applyAlignment="1">
      <alignment horizontal="center" vertical="top" wrapText="1"/>
      <protection/>
    </xf>
    <xf numFmtId="164" fontId="25" fillId="3" borderId="0" xfId="21" applyFont="1" applyFill="1" applyBorder="1">
      <alignment/>
      <protection/>
    </xf>
    <xf numFmtId="164" fontId="16" fillId="3" borderId="8" xfId="21" applyFont="1" applyFill="1" applyBorder="1" applyAlignment="1">
      <alignment horizontal="center" wrapText="1"/>
      <protection/>
    </xf>
    <xf numFmtId="166" fontId="19" fillId="3" borderId="0" xfId="21" applyNumberFormat="1" applyFont="1" applyFill="1" applyBorder="1" applyAlignment="1">
      <alignment horizontal="left" vertical="center" wrapText="1" indent="1"/>
      <protection/>
    </xf>
    <xf numFmtId="164" fontId="19" fillId="3" borderId="0" xfId="21" applyFont="1" applyFill="1" applyBorder="1" applyAlignment="1">
      <alignment horizontal="left" vertical="center" indent="1"/>
      <protection/>
    </xf>
    <xf numFmtId="164" fontId="19" fillId="3" borderId="0" xfId="21" applyFont="1" applyFill="1" applyBorder="1" applyAlignment="1">
      <alignment horizontal="left" vertical="center" wrapText="1" indent="1"/>
      <protection/>
    </xf>
    <xf numFmtId="167" fontId="19" fillId="3" borderId="0" xfId="21" applyNumberFormat="1" applyFont="1" applyFill="1" applyBorder="1" applyAlignment="1">
      <alignment horizontal="left" vertical="center" wrapText="1" indent="1"/>
      <protection/>
    </xf>
    <xf numFmtId="164" fontId="19" fillId="3" borderId="8" xfId="21" applyFont="1" applyFill="1" applyBorder="1" applyAlignment="1" applyProtection="1">
      <alignment horizontal="left" vertical="center" wrapText="1" indent="1"/>
      <protection locked="0"/>
    </xf>
    <xf numFmtId="164" fontId="6" fillId="3" borderId="0" xfId="21" applyFont="1" applyFill="1" applyBorder="1" applyAlignment="1">
      <alignment horizontal="left" vertical="center" wrapText="1"/>
      <protection/>
    </xf>
    <xf numFmtId="164" fontId="16" fillId="4" borderId="0" xfId="21" applyFont="1" applyFill="1" applyBorder="1" applyAlignment="1">
      <alignment horizontal="right" wrapText="1"/>
      <protection/>
    </xf>
    <xf numFmtId="164" fontId="19" fillId="6" borderId="11" xfId="21" applyFont="1" applyFill="1" applyBorder="1" applyAlignment="1">
      <alignment horizontal="center" vertical="center" wrapText="1"/>
      <protection/>
    </xf>
    <xf numFmtId="164" fontId="19" fillId="6" borderId="11" xfId="21" applyFont="1" applyFill="1" applyBorder="1" applyAlignment="1" applyProtection="1">
      <alignment horizontal="center" vertical="center" wrapText="1"/>
      <protection locked="0"/>
    </xf>
    <xf numFmtId="164" fontId="16" fillId="6" borderId="12" xfId="21" applyFont="1" applyFill="1" applyBorder="1" applyAlignment="1" applyProtection="1">
      <alignment vertical="center" wrapText="1"/>
      <protection locked="0"/>
    </xf>
    <xf numFmtId="164" fontId="16" fillId="3" borderId="14" xfId="21" applyFont="1" applyFill="1" applyBorder="1" applyAlignment="1">
      <alignment horizontal="right" vertical="center" wrapText="1"/>
      <protection/>
    </xf>
    <xf numFmtId="169" fontId="16" fillId="5" borderId="15" xfId="21" applyNumberFormat="1" applyFont="1" applyFill="1" applyBorder="1" applyAlignment="1" applyProtection="1">
      <alignment vertical="center" wrapText="1"/>
      <protection/>
    </xf>
    <xf numFmtId="164" fontId="16" fillId="3" borderId="18" xfId="21" applyFont="1" applyFill="1" applyBorder="1" applyAlignment="1">
      <alignment horizontal="right" vertical="center" wrapText="1"/>
      <protection/>
    </xf>
    <xf numFmtId="172" fontId="16" fillId="5" borderId="19" xfId="21" applyNumberFormat="1" applyFont="1" applyFill="1" applyBorder="1" applyAlignment="1" applyProtection="1">
      <alignment vertical="center" wrapText="1"/>
      <protection/>
    </xf>
    <xf numFmtId="164" fontId="16" fillId="3" borderId="26" xfId="21" applyFont="1" applyFill="1" applyBorder="1" applyAlignment="1">
      <alignment horizontal="center" vertical="center" wrapText="1"/>
      <protection/>
    </xf>
    <xf numFmtId="164" fontId="16" fillId="3" borderId="27" xfId="21" applyFont="1" applyFill="1" applyBorder="1" applyAlignment="1">
      <alignment horizontal="right" vertical="center" wrapText="1"/>
      <protection/>
    </xf>
    <xf numFmtId="172" fontId="16" fillId="5" borderId="28" xfId="17" applyNumberFormat="1" applyFont="1" applyFill="1" applyBorder="1" applyAlignment="1" applyProtection="1">
      <alignment vertical="center" wrapText="1"/>
      <protection/>
    </xf>
    <xf numFmtId="164" fontId="16" fillId="3" borderId="29" xfId="21" applyFont="1" applyFill="1" applyBorder="1" applyAlignment="1">
      <alignment horizontal="center" vertical="center" wrapText="1"/>
      <protection/>
    </xf>
    <xf numFmtId="172" fontId="19" fillId="3" borderId="30" xfId="17" applyNumberFormat="1" applyFont="1" applyFill="1" applyBorder="1" applyAlignment="1" applyProtection="1">
      <alignment vertical="center" wrapText="1"/>
      <protection/>
    </xf>
    <xf numFmtId="164" fontId="27" fillId="3" borderId="25" xfId="21" applyFont="1" applyFill="1" applyBorder="1" applyAlignment="1">
      <alignment horizontal="center" vertical="center" wrapText="1"/>
      <protection/>
    </xf>
    <xf numFmtId="164" fontId="16" fillId="3" borderId="6" xfId="21" applyFont="1" applyFill="1" applyBorder="1" applyAlignment="1">
      <alignment horizontal="justify" wrapText="1"/>
      <protection/>
    </xf>
    <xf numFmtId="164" fontId="0" fillId="3" borderId="0" xfId="0" applyFill="1" applyAlignment="1" applyProtection="1">
      <alignment/>
      <protection/>
    </xf>
    <xf numFmtId="164" fontId="0" fillId="7" borderId="0" xfId="0" applyFill="1" applyAlignment="1" applyProtection="1">
      <alignment/>
      <protection/>
    </xf>
    <xf numFmtId="164" fontId="29" fillId="7" borderId="0" xfId="0" applyFont="1" applyFill="1" applyBorder="1" applyAlignment="1" applyProtection="1">
      <alignment horizontal="center" vertical="center" wrapText="1"/>
      <protection/>
    </xf>
    <xf numFmtId="164" fontId="30" fillId="7" borderId="0" xfId="0" applyFont="1" applyFill="1" applyAlignment="1" applyProtection="1">
      <alignment horizontal="center" vertical="center" wrapText="1"/>
      <protection/>
    </xf>
    <xf numFmtId="164" fontId="0" fillId="3" borderId="31" xfId="0" applyFill="1" applyBorder="1" applyAlignment="1" applyProtection="1">
      <alignment/>
      <protection/>
    </xf>
    <xf numFmtId="164" fontId="31" fillId="3" borderId="32" xfId="0" applyFont="1" applyFill="1" applyBorder="1" applyAlignment="1" applyProtection="1">
      <alignment horizontal="center" vertical="center"/>
      <protection/>
    </xf>
    <xf numFmtId="164" fontId="31" fillId="3" borderId="33" xfId="0" applyFont="1" applyFill="1" applyBorder="1" applyAlignment="1" applyProtection="1">
      <alignment horizontal="center" vertical="center"/>
      <protection/>
    </xf>
    <xf numFmtId="164" fontId="31" fillId="3" borderId="0" xfId="0" applyFont="1" applyFill="1" applyBorder="1" applyAlignment="1" applyProtection="1">
      <alignment horizontal="center" vertical="center"/>
      <protection/>
    </xf>
    <xf numFmtId="164" fontId="31" fillId="3" borderId="34" xfId="0" applyFont="1" applyFill="1" applyBorder="1" applyAlignment="1" applyProtection="1">
      <alignment horizontal="center" vertical="center"/>
      <protection/>
    </xf>
    <xf numFmtId="164" fontId="0" fillId="7" borderId="0" xfId="0" applyFill="1" applyAlignment="1" applyProtection="1">
      <alignment vertical="center"/>
      <protection/>
    </xf>
    <xf numFmtId="164" fontId="32" fillId="3" borderId="33" xfId="0" applyFont="1" applyFill="1" applyBorder="1" applyAlignment="1" applyProtection="1">
      <alignment vertical="center"/>
      <protection/>
    </xf>
    <xf numFmtId="164" fontId="33" fillId="3" borderId="0" xfId="0" applyFont="1" applyFill="1" applyBorder="1" applyAlignment="1" applyProtection="1">
      <alignment horizontal="left"/>
      <protection/>
    </xf>
    <xf numFmtId="164" fontId="0" fillId="3" borderId="0" xfId="0" applyFill="1" applyAlignment="1" applyProtection="1">
      <alignment vertical="center"/>
      <protection/>
    </xf>
    <xf numFmtId="164" fontId="28" fillId="3" borderId="0" xfId="0" applyFont="1" applyFill="1" applyBorder="1" applyAlignment="1" applyProtection="1">
      <alignment horizontal="right" vertical="center"/>
      <protection/>
    </xf>
    <xf numFmtId="164" fontId="19" fillId="8" borderId="35" xfId="0" applyNumberFormat="1" applyFont="1" applyFill="1" applyBorder="1" applyAlignment="1" applyProtection="1">
      <alignment vertical="center"/>
      <protection locked="0"/>
    </xf>
    <xf numFmtId="164" fontId="19" fillId="0" borderId="36" xfId="0" applyNumberFormat="1" applyFont="1" applyFill="1" applyBorder="1" applyAlignment="1" applyProtection="1">
      <alignment vertical="center"/>
      <protection locked="0"/>
    </xf>
    <xf numFmtId="164" fontId="34" fillId="3" borderId="33" xfId="0" applyFont="1" applyFill="1" applyBorder="1" applyAlignment="1" applyProtection="1">
      <alignment horizontal="center" vertical="center"/>
      <protection/>
    </xf>
    <xf numFmtId="164" fontId="34" fillId="3" borderId="0" xfId="0" applyFont="1" applyFill="1" applyBorder="1" applyAlignment="1" applyProtection="1">
      <alignment horizontal="center" vertical="center"/>
      <protection/>
    </xf>
    <xf numFmtId="164" fontId="33" fillId="3" borderId="0" xfId="0" applyFont="1" applyFill="1" applyBorder="1" applyAlignment="1" applyProtection="1">
      <alignment horizontal="left" vertical="center"/>
      <protection/>
    </xf>
    <xf numFmtId="164" fontId="35" fillId="3" borderId="0" xfId="0" applyFont="1" applyFill="1" applyBorder="1" applyAlignment="1" applyProtection="1">
      <alignment horizontal="left" vertical="center"/>
      <protection/>
    </xf>
    <xf numFmtId="164" fontId="35" fillId="3" borderId="0" xfId="0" applyFont="1" applyFill="1" applyBorder="1" applyAlignment="1" applyProtection="1">
      <alignment horizontal="left" vertical="center" indent="1"/>
      <protection/>
    </xf>
    <xf numFmtId="164" fontId="27" fillId="3" borderId="0" xfId="0" applyFont="1" applyFill="1" applyBorder="1" applyAlignment="1" applyProtection="1">
      <alignment horizontal="right" vertical="center"/>
      <protection/>
    </xf>
    <xf numFmtId="164" fontId="19" fillId="8" borderId="37" xfId="0" applyNumberFormat="1" applyFont="1" applyFill="1" applyBorder="1" applyAlignment="1" applyProtection="1">
      <alignment horizontal="right" vertical="center" indent="1"/>
      <protection locked="0"/>
    </xf>
    <xf numFmtId="164" fontId="37" fillId="3" borderId="0" xfId="0" applyFont="1" applyFill="1" applyBorder="1" applyAlignment="1" applyProtection="1">
      <alignment horizontal="left" vertical="top"/>
      <protection/>
    </xf>
    <xf numFmtId="164" fontId="37" fillId="3" borderId="0" xfId="0" applyFont="1" applyFill="1" applyBorder="1" applyAlignment="1" applyProtection="1">
      <alignment horizontal="left" vertical="center"/>
      <protection/>
    </xf>
    <xf numFmtId="164" fontId="38" fillId="3" borderId="0" xfId="0" applyFont="1" applyFill="1" applyBorder="1" applyAlignment="1" applyProtection="1">
      <alignment horizontal="left" vertical="center"/>
      <protection/>
    </xf>
    <xf numFmtId="164" fontId="37" fillId="3" borderId="0" xfId="0" applyFont="1" applyFill="1" applyBorder="1" applyAlignment="1" applyProtection="1">
      <alignment horizontal="left" vertical="center" indent="1"/>
      <protection/>
    </xf>
    <xf numFmtId="164" fontId="39" fillId="3" borderId="0" xfId="0" applyFont="1" applyFill="1" applyBorder="1" applyAlignment="1" applyProtection="1">
      <alignment vertical="center"/>
      <protection/>
    </xf>
    <xf numFmtId="164" fontId="40" fillId="3" borderId="0" xfId="0" applyNumberFormat="1" applyFont="1" applyFill="1" applyBorder="1" applyAlignment="1" applyProtection="1">
      <alignment horizontal="right" vertical="center"/>
      <protection/>
    </xf>
    <xf numFmtId="164" fontId="40" fillId="3" borderId="34" xfId="0" applyNumberFormat="1" applyFont="1" applyFill="1" applyBorder="1" applyAlignment="1" applyProtection="1">
      <alignment horizontal="right" vertical="center"/>
      <protection/>
    </xf>
    <xf numFmtId="164" fontId="16" fillId="3" borderId="33" xfId="0" applyFont="1" applyFill="1" applyBorder="1" applyAlignment="1" applyProtection="1">
      <alignment vertical="center"/>
      <protection/>
    </xf>
    <xf numFmtId="164" fontId="16" fillId="3" borderId="0" xfId="0" applyFont="1" applyFill="1" applyBorder="1" applyAlignment="1" applyProtection="1">
      <alignment vertical="center"/>
      <protection/>
    </xf>
    <xf numFmtId="164" fontId="16" fillId="3" borderId="0" xfId="0" applyFont="1" applyFill="1" applyBorder="1" applyAlignment="1" applyProtection="1">
      <alignment horizontal="left" vertical="center"/>
      <protection/>
    </xf>
    <xf numFmtId="164" fontId="6" fillId="8" borderId="37" xfId="0" applyFont="1" applyFill="1" applyBorder="1" applyAlignment="1" applyProtection="1">
      <alignment horizontal="left" vertical="center" indent="1"/>
      <protection locked="0"/>
    </xf>
    <xf numFmtId="164" fontId="16" fillId="3" borderId="33" xfId="0" applyFont="1" applyFill="1" applyBorder="1" applyAlignment="1" applyProtection="1">
      <alignment horizontal="left" vertical="center"/>
      <protection/>
    </xf>
    <xf numFmtId="164" fontId="6" fillId="8" borderId="38" xfId="0" applyFont="1" applyFill="1" applyBorder="1" applyAlignment="1" applyProtection="1">
      <alignment horizontal="left" vertical="center" indent="1"/>
      <protection locked="0"/>
    </xf>
    <xf numFmtId="164" fontId="16" fillId="0" borderId="39" xfId="0" applyFont="1" applyFill="1" applyBorder="1" applyAlignment="1" applyProtection="1">
      <alignment horizontal="left" vertical="center"/>
      <protection/>
    </xf>
    <xf numFmtId="164" fontId="16" fillId="0" borderId="40" xfId="0" applyFont="1" applyFill="1" applyBorder="1" applyAlignment="1" applyProtection="1">
      <alignment horizontal="left" vertical="center"/>
      <protection/>
    </xf>
    <xf numFmtId="164" fontId="6" fillId="0" borderId="40" xfId="0" applyFont="1" applyFill="1" applyBorder="1" applyAlignment="1" applyProtection="1">
      <alignment horizontal="left" vertical="center" indent="1"/>
      <protection/>
    </xf>
    <xf numFmtId="164" fontId="6" fillId="0" borderId="41" xfId="0" applyFont="1" applyFill="1" applyBorder="1" applyAlignment="1" applyProtection="1">
      <alignment horizontal="left" vertical="center" indent="1"/>
      <protection/>
    </xf>
    <xf numFmtId="164" fontId="27" fillId="3" borderId="42" xfId="0" applyFont="1" applyFill="1" applyBorder="1" applyAlignment="1" applyProtection="1">
      <alignment horizontal="center"/>
      <protection/>
    </xf>
    <xf numFmtId="164" fontId="27" fillId="3" borderId="43" xfId="0" applyFont="1" applyFill="1" applyBorder="1" applyAlignment="1" applyProtection="1">
      <alignment horizontal="center"/>
      <protection/>
    </xf>
    <xf numFmtId="164" fontId="27" fillId="3" borderId="44" xfId="0" applyFont="1" applyFill="1" applyBorder="1" applyAlignment="1" applyProtection="1">
      <alignment horizontal="center"/>
      <protection/>
    </xf>
    <xf numFmtId="164" fontId="43" fillId="9" borderId="45" xfId="0" applyFont="1" applyFill="1" applyBorder="1" applyAlignment="1" applyProtection="1">
      <alignment horizontal="left" vertical="center" indent="1"/>
      <protection locked="0"/>
    </xf>
    <xf numFmtId="164" fontId="16" fillId="10" borderId="46" xfId="0" applyFont="1" applyFill="1" applyBorder="1" applyAlignment="1" applyProtection="1">
      <alignment horizontal="center"/>
      <protection locked="0"/>
    </xf>
    <xf numFmtId="164" fontId="16" fillId="10" borderId="47" xfId="0" applyFont="1" applyFill="1" applyBorder="1" applyAlignment="1" applyProtection="1">
      <alignment horizontal="center"/>
      <protection locked="0"/>
    </xf>
    <xf numFmtId="164" fontId="43" fillId="9" borderId="48" xfId="0" applyFont="1" applyFill="1" applyBorder="1" applyAlignment="1" applyProtection="1">
      <alignment horizontal="left" vertical="center" indent="1"/>
      <protection locked="0"/>
    </xf>
    <xf numFmtId="164" fontId="16" fillId="10" borderId="49" xfId="0" applyFont="1" applyFill="1" applyBorder="1" applyAlignment="1" applyProtection="1">
      <alignment horizontal="center"/>
      <protection locked="0"/>
    </xf>
    <xf numFmtId="164" fontId="16" fillId="10" borderId="50" xfId="0" applyFont="1" applyFill="1" applyBorder="1" applyAlignment="1" applyProtection="1">
      <alignment horizontal="center"/>
      <protection locked="0"/>
    </xf>
    <xf numFmtId="164" fontId="16" fillId="10" borderId="51" xfId="0" applyFont="1" applyFill="1" applyBorder="1" applyAlignment="1" applyProtection="1">
      <alignment horizontal="left" indent="1"/>
      <protection locked="0"/>
    </xf>
    <xf numFmtId="164" fontId="19" fillId="8" borderId="48" xfId="0" applyFont="1" applyFill="1" applyBorder="1" applyAlignment="1" applyProtection="1">
      <alignment horizontal="left" vertical="center" indent="1"/>
      <protection locked="0"/>
    </xf>
    <xf numFmtId="164" fontId="19" fillId="8" borderId="52" xfId="0" applyFont="1" applyFill="1" applyBorder="1" applyAlignment="1" applyProtection="1">
      <alignment horizontal="center" vertical="center"/>
      <protection locked="0"/>
    </xf>
    <xf numFmtId="167" fontId="19" fillId="8" borderId="53" xfId="0" applyNumberFormat="1" applyFont="1" applyFill="1" applyBorder="1" applyAlignment="1" applyProtection="1">
      <alignment horizontal="center" vertical="center"/>
      <protection locked="0"/>
    </xf>
    <xf numFmtId="164" fontId="19" fillId="8" borderId="54" xfId="0" applyFont="1" applyFill="1" applyBorder="1" applyAlignment="1" applyProtection="1">
      <alignment horizontal="left" vertical="center" indent="1"/>
      <protection locked="0"/>
    </xf>
    <xf numFmtId="164" fontId="19" fillId="8" borderId="55" xfId="0" applyFont="1" applyFill="1" applyBorder="1" applyAlignment="1" applyProtection="1">
      <alignment horizontal="center" vertical="center"/>
      <protection locked="0"/>
    </xf>
    <xf numFmtId="164" fontId="19" fillId="8" borderId="56" xfId="0" applyFont="1" applyFill="1" applyBorder="1" applyAlignment="1" applyProtection="1">
      <alignment horizontal="center" vertical="center"/>
      <protection locked="0"/>
    </xf>
    <xf numFmtId="164" fontId="16" fillId="3" borderId="33" xfId="0" applyFont="1" applyFill="1" applyBorder="1" applyAlignment="1" applyProtection="1">
      <alignment horizontal="left"/>
      <protection/>
    </xf>
    <xf numFmtId="164" fontId="16" fillId="3" borderId="0" xfId="0" applyFont="1" applyFill="1" applyBorder="1" applyAlignment="1" applyProtection="1">
      <alignment horizontal="left"/>
      <protection/>
    </xf>
    <xf numFmtId="164" fontId="16" fillId="3" borderId="0" xfId="0" applyFont="1" applyFill="1" applyBorder="1" applyAlignment="1" applyProtection="1">
      <alignment/>
      <protection/>
    </xf>
    <xf numFmtId="164" fontId="16" fillId="3" borderId="57" xfId="0" applyFont="1" applyFill="1" applyBorder="1" applyAlignment="1" applyProtection="1">
      <alignment/>
      <protection/>
    </xf>
    <xf numFmtId="164" fontId="6" fillId="0" borderId="57" xfId="0" applyFont="1" applyFill="1" applyBorder="1" applyAlignment="1" applyProtection="1">
      <alignment horizontal="center" vertical="center"/>
      <protection/>
    </xf>
    <xf numFmtId="164" fontId="6" fillId="0" borderId="58" xfId="0" applyFont="1" applyFill="1" applyBorder="1" applyAlignment="1" applyProtection="1">
      <alignment horizontal="center" vertical="center"/>
      <protection/>
    </xf>
    <xf numFmtId="164" fontId="6" fillId="8" borderId="37" xfId="0" applyFont="1" applyFill="1" applyBorder="1" applyAlignment="1" applyProtection="1">
      <alignment/>
      <protection locked="0"/>
    </xf>
    <xf numFmtId="164" fontId="6" fillId="8" borderId="38" xfId="0" applyFont="1" applyFill="1" applyBorder="1" applyAlignment="1" applyProtection="1">
      <alignment horizontal="left"/>
      <protection locked="0"/>
    </xf>
    <xf numFmtId="164" fontId="16" fillId="0" borderId="33" xfId="0" applyFont="1" applyFill="1" applyBorder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6" fillId="0" borderId="34" xfId="0" applyFont="1" applyFill="1" applyBorder="1" applyAlignment="1" applyProtection="1">
      <alignment horizontal="center"/>
      <protection/>
    </xf>
    <xf numFmtId="173" fontId="6" fillId="8" borderId="5" xfId="0" applyNumberFormat="1" applyFont="1" applyFill="1" applyBorder="1" applyAlignment="1" applyProtection="1">
      <alignment horizontal="right" indent="1"/>
      <protection locked="0"/>
    </xf>
    <xf numFmtId="164" fontId="16" fillId="3" borderId="0" xfId="0" applyFont="1" applyFill="1" applyBorder="1" applyAlignment="1" applyProtection="1">
      <alignment horizontal="right" indent="1"/>
      <protection/>
    </xf>
    <xf numFmtId="167" fontId="4" fillId="8" borderId="5" xfId="0" applyNumberFormat="1" applyFont="1" applyFill="1" applyBorder="1" applyAlignment="1" applyProtection="1">
      <alignment horizontal="center"/>
      <protection locked="0"/>
    </xf>
    <xf numFmtId="164" fontId="16" fillId="3" borderId="0" xfId="0" applyFont="1" applyFill="1" applyBorder="1" applyAlignment="1" applyProtection="1">
      <alignment horizontal="right"/>
      <protection/>
    </xf>
    <xf numFmtId="164" fontId="6" fillId="8" borderId="37" xfId="0" applyFont="1" applyFill="1" applyBorder="1" applyAlignment="1" applyProtection="1">
      <alignment horizontal="left" indent="1"/>
      <protection locked="0"/>
    </xf>
    <xf numFmtId="164" fontId="16" fillId="3" borderId="8" xfId="0" applyFont="1" applyFill="1" applyBorder="1" applyAlignment="1" applyProtection="1">
      <alignment horizontal="left"/>
      <protection/>
    </xf>
    <xf numFmtId="164" fontId="16" fillId="3" borderId="0" xfId="0" applyFont="1" applyFill="1" applyBorder="1" applyAlignment="1" applyProtection="1">
      <alignment horizontal="left" indent="1"/>
      <protection/>
    </xf>
    <xf numFmtId="164" fontId="4" fillId="8" borderId="38" xfId="0" applyFont="1" applyFill="1" applyBorder="1" applyAlignment="1" applyProtection="1">
      <alignment/>
      <protection locked="0"/>
    </xf>
    <xf numFmtId="164" fontId="44" fillId="3" borderId="33" xfId="0" applyFont="1" applyFill="1" applyBorder="1" applyAlignment="1" applyProtection="1">
      <alignment horizontal="left"/>
      <protection/>
    </xf>
    <xf numFmtId="164" fontId="44" fillId="3" borderId="0" xfId="0" applyFont="1" applyFill="1" applyBorder="1" applyAlignment="1" applyProtection="1">
      <alignment horizontal="left"/>
      <protection/>
    </xf>
    <xf numFmtId="164" fontId="44" fillId="3" borderId="0" xfId="0" applyFont="1" applyFill="1" applyBorder="1" applyAlignment="1" applyProtection="1">
      <alignment horizontal="right"/>
      <protection/>
    </xf>
    <xf numFmtId="164" fontId="4" fillId="3" borderId="0" xfId="0" applyFont="1" applyFill="1" applyBorder="1" applyAlignment="1" applyProtection="1">
      <alignment horizontal="right"/>
      <protection/>
    </xf>
    <xf numFmtId="164" fontId="4" fillId="0" borderId="0" xfId="0" applyFont="1" applyFill="1" applyBorder="1" applyAlignment="1" applyProtection="1">
      <alignment/>
      <protection/>
    </xf>
    <xf numFmtId="164" fontId="4" fillId="0" borderId="34" xfId="0" applyFont="1" applyFill="1" applyBorder="1" applyAlignment="1" applyProtection="1">
      <alignment/>
      <protection/>
    </xf>
    <xf numFmtId="164" fontId="0" fillId="3" borderId="0" xfId="0" applyFill="1" applyBorder="1" applyAlignment="1" applyProtection="1">
      <alignment/>
      <protection/>
    </xf>
    <xf numFmtId="164" fontId="45" fillId="3" borderId="0" xfId="0" applyFont="1" applyFill="1" applyBorder="1" applyAlignment="1" applyProtection="1">
      <alignment horizontal="right"/>
      <protection/>
    </xf>
    <xf numFmtId="164" fontId="0" fillId="3" borderId="34" xfId="0" applyFill="1" applyBorder="1" applyAlignment="1" applyProtection="1">
      <alignment/>
      <protection/>
    </xf>
    <xf numFmtId="164" fontId="38" fillId="3" borderId="59" xfId="0" applyFont="1" applyFill="1" applyBorder="1" applyAlignment="1" applyProtection="1">
      <alignment horizontal="left"/>
      <protection/>
    </xf>
    <xf numFmtId="164" fontId="38" fillId="0" borderId="59" xfId="0" applyFont="1" applyFill="1" applyBorder="1" applyAlignment="1" applyProtection="1">
      <alignment horizontal="left" wrapText="1"/>
      <protection/>
    </xf>
    <xf numFmtId="164" fontId="46" fillId="0" borderId="60" xfId="0" applyFont="1" applyFill="1" applyBorder="1" applyAlignment="1" applyProtection="1">
      <alignment horizontal="left" wrapText="1"/>
      <protection/>
    </xf>
    <xf numFmtId="164" fontId="46" fillId="0" borderId="0" xfId="0" applyFont="1" applyFill="1" applyBorder="1" applyAlignment="1" applyProtection="1">
      <alignment horizontal="left" wrapText="1"/>
      <protection/>
    </xf>
    <xf numFmtId="164" fontId="46" fillId="0" borderId="34" xfId="0" applyFont="1" applyFill="1" applyBorder="1" applyAlignment="1" applyProtection="1">
      <alignment horizontal="left" wrapText="1"/>
      <protection/>
    </xf>
    <xf numFmtId="164" fontId="0" fillId="0" borderId="60" xfId="0" applyFill="1" applyBorder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 horizontal="center" vertical="center"/>
      <protection/>
    </xf>
    <xf numFmtId="167" fontId="16" fillId="10" borderId="5" xfId="0" applyNumberFormat="1" applyFont="1" applyFill="1" applyBorder="1" applyAlignment="1" applyProtection="1">
      <alignment horizontal="center" vertical="center"/>
      <protection locked="0"/>
    </xf>
    <xf numFmtId="164" fontId="0" fillId="10" borderId="37" xfId="0" applyFill="1" applyBorder="1" applyAlignment="1" applyProtection="1">
      <alignment horizontal="center" vertical="center"/>
      <protection/>
    </xf>
    <xf numFmtId="164" fontId="39" fillId="3" borderId="33" xfId="0" applyFont="1" applyFill="1" applyBorder="1" applyAlignment="1" applyProtection="1">
      <alignment horizontal="center" vertical="center"/>
      <protection/>
    </xf>
    <xf numFmtId="164" fontId="39" fillId="3" borderId="0" xfId="0" applyFont="1" applyFill="1" applyBorder="1" applyAlignment="1" applyProtection="1">
      <alignment horizontal="center" vertical="center"/>
      <protection/>
    </xf>
    <xf numFmtId="164" fontId="16" fillId="3" borderId="41" xfId="0" applyFont="1" applyFill="1" applyBorder="1" applyAlignment="1" applyProtection="1">
      <alignment horizontal="center" vertical="top"/>
      <protection/>
    </xf>
    <xf numFmtId="164" fontId="19" fillId="3" borderId="61" xfId="0" applyFont="1" applyFill="1" applyBorder="1" applyAlignment="1" applyProtection="1">
      <alignment horizontal="left" vertical="center"/>
      <protection/>
    </xf>
    <xf numFmtId="164" fontId="19" fillId="3" borderId="62" xfId="0" applyFont="1" applyFill="1" applyBorder="1" applyAlignment="1" applyProtection="1">
      <alignment horizontal="left" vertical="center"/>
      <protection/>
    </xf>
    <xf numFmtId="164" fontId="27" fillId="3" borderId="63" xfId="0" applyFont="1" applyFill="1" applyBorder="1" applyAlignment="1" applyProtection="1">
      <alignment horizontal="center" vertical="center"/>
      <protection/>
    </xf>
    <xf numFmtId="164" fontId="27" fillId="3" borderId="64" xfId="0" applyFont="1" applyFill="1" applyBorder="1" applyAlignment="1" applyProtection="1">
      <alignment horizontal="center" vertical="center"/>
      <protection/>
    </xf>
    <xf numFmtId="164" fontId="27" fillId="3" borderId="65" xfId="0" applyFont="1" applyFill="1" applyBorder="1" applyAlignment="1" applyProtection="1">
      <alignment horizontal="right" vertical="center"/>
      <protection/>
    </xf>
    <xf numFmtId="174" fontId="19" fillId="10" borderId="66" xfId="0" applyNumberFormat="1" applyFont="1" applyFill="1" applyBorder="1" applyAlignment="1" applyProtection="1">
      <alignment horizontal="right" vertical="center"/>
      <protection locked="0"/>
    </xf>
    <xf numFmtId="164" fontId="27" fillId="3" borderId="67" xfId="0" applyFont="1" applyFill="1" applyBorder="1" applyAlignment="1" applyProtection="1">
      <alignment horizontal="left" vertical="center" wrapText="1" indent="1"/>
      <protection/>
    </xf>
    <xf numFmtId="164" fontId="16" fillId="10" borderId="68" xfId="0" applyFont="1" applyFill="1" applyBorder="1" applyAlignment="1" applyProtection="1">
      <alignment horizontal="left" vertical="center"/>
      <protection locked="0"/>
    </xf>
    <xf numFmtId="167" fontId="27" fillId="10" borderId="69" xfId="0" applyNumberFormat="1" applyFont="1" applyFill="1" applyBorder="1" applyAlignment="1" applyProtection="1">
      <alignment horizontal="right" vertical="center"/>
      <protection locked="0"/>
    </xf>
    <xf numFmtId="164" fontId="39" fillId="3" borderId="70" xfId="0" applyFont="1" applyFill="1" applyBorder="1" applyAlignment="1" applyProtection="1">
      <alignment horizontal="right" vertical="center"/>
      <protection/>
    </xf>
    <xf numFmtId="164" fontId="27" fillId="3" borderId="51" xfId="0" applyFont="1" applyFill="1" applyBorder="1" applyAlignment="1" applyProtection="1">
      <alignment horizontal="right" vertical="center"/>
      <protection/>
    </xf>
    <xf numFmtId="174" fontId="19" fillId="10" borderId="71" xfId="0" applyNumberFormat="1" applyFont="1" applyFill="1" applyBorder="1" applyAlignment="1" applyProtection="1">
      <alignment horizontal="right" vertical="center"/>
      <protection locked="0"/>
    </xf>
    <xf numFmtId="164" fontId="27" fillId="3" borderId="72" xfId="0" applyFont="1" applyFill="1" applyBorder="1" applyAlignment="1" applyProtection="1">
      <alignment horizontal="left" vertical="center" wrapText="1" indent="1"/>
      <protection/>
    </xf>
    <xf numFmtId="164" fontId="16" fillId="10" borderId="73" xfId="0" applyFont="1" applyFill="1" applyBorder="1" applyAlignment="1" applyProtection="1">
      <alignment horizontal="left" vertical="center"/>
      <protection locked="0"/>
    </xf>
    <xf numFmtId="167" fontId="27" fillId="10" borderId="74" xfId="0" applyNumberFormat="1" applyFont="1" applyFill="1" applyBorder="1" applyAlignment="1" applyProtection="1">
      <alignment horizontal="right" vertical="center"/>
      <protection locked="0"/>
    </xf>
    <xf numFmtId="175" fontId="39" fillId="3" borderId="75" xfId="0" applyNumberFormat="1" applyFont="1" applyFill="1" applyBorder="1" applyAlignment="1" applyProtection="1">
      <alignment horizontal="right" vertical="center"/>
      <protection/>
    </xf>
    <xf numFmtId="164" fontId="28" fillId="3" borderId="76" xfId="0" applyFont="1" applyFill="1" applyBorder="1" applyAlignment="1" applyProtection="1">
      <alignment horizontal="right" vertical="center"/>
      <protection/>
    </xf>
    <xf numFmtId="174" fontId="19" fillId="10" borderId="77" xfId="0" applyNumberFormat="1" applyFont="1" applyFill="1" applyBorder="1" applyAlignment="1" applyProtection="1">
      <alignment horizontal="right" vertical="center"/>
      <protection locked="0"/>
    </xf>
    <xf numFmtId="164" fontId="27" fillId="3" borderId="78" xfId="0" applyFont="1" applyFill="1" applyBorder="1" applyAlignment="1" applyProtection="1">
      <alignment horizontal="center" vertical="center"/>
      <protection/>
    </xf>
    <xf numFmtId="164" fontId="27" fillId="3" borderId="79" xfId="0" applyFont="1" applyFill="1" applyBorder="1" applyAlignment="1" applyProtection="1">
      <alignment horizontal="left" vertical="center" wrapText="1" indent="1"/>
      <protection/>
    </xf>
    <xf numFmtId="164" fontId="16" fillId="10" borderId="80" xfId="0" applyFont="1" applyFill="1" applyBorder="1" applyAlignment="1" applyProtection="1">
      <alignment horizontal="left" vertical="center"/>
      <protection locked="0"/>
    </xf>
    <xf numFmtId="167" fontId="27" fillId="10" borderId="81" xfId="0" applyNumberFormat="1" applyFont="1" applyFill="1" applyBorder="1" applyAlignment="1" applyProtection="1">
      <alignment horizontal="right" vertical="center"/>
      <protection locked="0"/>
    </xf>
    <xf numFmtId="164" fontId="39" fillId="3" borderId="82" xfId="0" applyFont="1" applyFill="1" applyBorder="1" applyAlignment="1" applyProtection="1">
      <alignment horizontal="right" vertical="center"/>
      <protection/>
    </xf>
    <xf numFmtId="164" fontId="39" fillId="3" borderId="83" xfId="0" applyFont="1" applyFill="1" applyBorder="1" applyAlignment="1" applyProtection="1">
      <alignment vertical="center"/>
      <protection/>
    </xf>
    <xf numFmtId="164" fontId="0" fillId="3" borderId="0" xfId="0" applyFill="1" applyBorder="1" applyAlignment="1" applyProtection="1">
      <alignment vertical="center"/>
      <protection/>
    </xf>
    <xf numFmtId="164" fontId="0" fillId="3" borderId="34" xfId="0" applyFill="1" applyBorder="1" applyAlignment="1" applyProtection="1">
      <alignment vertical="center"/>
      <protection/>
    </xf>
    <xf numFmtId="164" fontId="0" fillId="3" borderId="33" xfId="0" applyFill="1" applyBorder="1" applyAlignment="1" applyProtection="1">
      <alignment vertical="center"/>
      <protection/>
    </xf>
    <xf numFmtId="167" fontId="27" fillId="3" borderId="0" xfId="0" applyNumberFormat="1" applyFont="1" applyFill="1" applyBorder="1" applyAlignment="1" applyProtection="1">
      <alignment horizontal="center" vertical="center"/>
      <protection/>
    </xf>
    <xf numFmtId="167" fontId="47" fillId="3" borderId="0" xfId="0" applyNumberFormat="1" applyFont="1" applyFill="1" applyBorder="1" applyAlignment="1" applyProtection="1">
      <alignment horizontal="left" vertical="center"/>
      <protection/>
    </xf>
    <xf numFmtId="167" fontId="27" fillId="3" borderId="34" xfId="0" applyNumberFormat="1" applyFont="1" applyFill="1" applyBorder="1" applyAlignment="1" applyProtection="1">
      <alignment horizontal="center" vertical="center"/>
      <protection/>
    </xf>
    <xf numFmtId="164" fontId="0" fillId="3" borderId="84" xfId="0" applyFill="1" applyBorder="1" applyAlignment="1" applyProtection="1">
      <alignment vertical="center"/>
      <protection/>
    </xf>
    <xf numFmtId="164" fontId="0" fillId="3" borderId="31" xfId="0" applyFill="1" applyBorder="1" applyAlignment="1" applyProtection="1">
      <alignment vertical="center"/>
      <protection/>
    </xf>
    <xf numFmtId="164" fontId="0" fillId="3" borderId="85" xfId="0" applyFill="1" applyBorder="1" applyAlignment="1" applyProtection="1">
      <alignment vertical="center"/>
      <protection/>
    </xf>
    <xf numFmtId="164" fontId="0" fillId="0" borderId="0" xfId="0" applyFill="1" applyAlignment="1" applyProtection="1">
      <alignment/>
      <protection/>
    </xf>
    <xf numFmtId="164" fontId="47" fillId="0" borderId="0" xfId="0" applyFont="1" applyFill="1" applyAlignment="1" applyProtection="1">
      <alignment/>
      <protection/>
    </xf>
    <xf numFmtId="164" fontId="48" fillId="0" borderId="0" xfId="0" applyFont="1" applyFill="1" applyAlignment="1" applyProtection="1">
      <alignment/>
      <protection/>
    </xf>
    <xf numFmtId="164" fontId="48" fillId="3" borderId="0" xfId="0" applyFont="1" applyFill="1" applyAlignment="1" applyProtection="1">
      <alignment/>
      <protection/>
    </xf>
    <xf numFmtId="164" fontId="27" fillId="3" borderId="0" xfId="0" applyFont="1" applyFill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27" fillId="0" borderId="86" xfId="0" applyFont="1" applyBorder="1" applyAlignment="1" applyProtection="1">
      <alignment horizontal="center" vertical="center"/>
      <protection/>
    </xf>
    <xf numFmtId="164" fontId="27" fillId="0" borderId="4" xfId="0" applyFont="1" applyBorder="1" applyAlignment="1" applyProtection="1">
      <alignment horizontal="center" vertical="center"/>
      <protection/>
    </xf>
    <xf numFmtId="164" fontId="27" fillId="0" borderId="19" xfId="0" applyFont="1" applyBorder="1" applyAlignment="1" applyProtection="1">
      <alignment horizontal="center" vertical="center" textRotation="90" wrapText="1"/>
      <protection/>
    </xf>
    <xf numFmtId="164" fontId="27" fillId="0" borderId="28" xfId="0" applyFont="1" applyBorder="1" applyAlignment="1" applyProtection="1">
      <alignment horizontal="center" vertical="center" wrapText="1"/>
      <protection/>
    </xf>
    <xf numFmtId="164" fontId="27" fillId="0" borderId="28" xfId="0" applyFont="1" applyFill="1" applyBorder="1" applyAlignment="1" applyProtection="1">
      <alignment horizontal="center" vertical="center" wrapText="1"/>
      <protection/>
    </xf>
    <xf numFmtId="164" fontId="27" fillId="0" borderId="87" xfId="0" applyFont="1" applyBorder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4" fontId="27" fillId="0" borderId="2" xfId="0" applyFont="1" applyBorder="1" applyAlignment="1" applyProtection="1">
      <alignment horizontal="center" vertical="center"/>
      <protection/>
    </xf>
    <xf numFmtId="164" fontId="27" fillId="0" borderId="2" xfId="0" applyFont="1" applyBorder="1" applyAlignment="1" applyProtection="1">
      <alignment horizontal="center" vertical="top"/>
      <protection/>
    </xf>
    <xf numFmtId="164" fontId="27" fillId="0" borderId="88" xfId="0" applyFont="1" applyBorder="1" applyAlignment="1" applyProtection="1">
      <alignment horizontal="center" vertical="center"/>
      <protection/>
    </xf>
    <xf numFmtId="164" fontId="27" fillId="0" borderId="6" xfId="0" applyFont="1" applyBorder="1" applyAlignment="1" applyProtection="1">
      <alignment vertical="center"/>
      <protection/>
    </xf>
    <xf numFmtId="164" fontId="27" fillId="0" borderId="19" xfId="0" applyFont="1" applyBorder="1" applyAlignment="1" applyProtection="1">
      <alignment horizontal="center" vertical="center"/>
      <protection/>
    </xf>
    <xf numFmtId="164" fontId="27" fillId="0" borderId="3" xfId="0" applyFont="1" applyBorder="1" applyAlignment="1" applyProtection="1">
      <alignment horizontal="center" vertical="center" wrapText="1"/>
      <protection/>
    </xf>
    <xf numFmtId="164" fontId="27" fillId="0" borderId="3" xfId="0" applyFont="1" applyBorder="1" applyAlignment="1" applyProtection="1">
      <alignment horizontal="center" vertical="center"/>
      <protection/>
    </xf>
    <xf numFmtId="164" fontId="27" fillId="0" borderId="89" xfId="0" applyFont="1" applyBorder="1" applyAlignment="1" applyProtection="1">
      <alignment horizontal="center" vertical="center"/>
      <protection/>
    </xf>
    <xf numFmtId="164" fontId="48" fillId="7" borderId="0" xfId="0" applyFont="1" applyFill="1" applyAlignment="1" applyProtection="1">
      <alignment vertical="top"/>
      <protection/>
    </xf>
    <xf numFmtId="164" fontId="48" fillId="0" borderId="90" xfId="0" applyFont="1" applyBorder="1" applyAlignment="1" applyProtection="1">
      <alignment horizontal="center" vertical="top"/>
      <protection/>
    </xf>
    <xf numFmtId="164" fontId="48" fillId="0" borderId="19" xfId="0" applyFont="1" applyBorder="1" applyAlignment="1" applyProtection="1">
      <alignment horizontal="center" vertical="top"/>
      <protection/>
    </xf>
    <xf numFmtId="164" fontId="48" fillId="0" borderId="91" xfId="0" applyFont="1" applyBorder="1" applyAlignment="1" applyProtection="1">
      <alignment horizontal="center" vertical="top"/>
      <protection/>
    </xf>
    <xf numFmtId="164" fontId="48" fillId="7" borderId="0" xfId="0" applyFont="1" applyFill="1" applyAlignment="1" applyProtection="1">
      <alignment horizontal="center" vertical="top"/>
      <protection/>
    </xf>
    <xf numFmtId="164" fontId="48" fillId="7" borderId="19" xfId="0" applyFont="1" applyFill="1" applyBorder="1" applyAlignment="1" applyProtection="1">
      <alignment horizontal="right" vertical="top"/>
      <protection/>
    </xf>
    <xf numFmtId="164" fontId="48" fillId="0" borderId="0" xfId="0" applyFont="1" applyFill="1" applyAlignment="1" applyProtection="1">
      <alignment vertical="top"/>
      <protection/>
    </xf>
    <xf numFmtId="164" fontId="48" fillId="0" borderId="0" xfId="0" applyFont="1" applyAlignment="1" applyProtection="1">
      <alignment vertical="top"/>
      <protection/>
    </xf>
    <xf numFmtId="176" fontId="52" fillId="8" borderId="90" xfId="0" applyNumberFormat="1" applyFont="1" applyFill="1" applyBorder="1" applyAlignment="1" applyProtection="1">
      <alignment horizontal="center" vertical="center"/>
      <protection locked="0"/>
    </xf>
    <xf numFmtId="164" fontId="48" fillId="0" borderId="28" xfId="0" applyFont="1" applyBorder="1" applyAlignment="1" applyProtection="1">
      <alignment vertical="center"/>
      <protection/>
    </xf>
    <xf numFmtId="174" fontId="32" fillId="8" borderId="92" xfId="0" applyNumberFormat="1" applyFont="1" applyFill="1" applyBorder="1" applyAlignment="1" applyProtection="1">
      <alignment horizontal="left" vertical="center"/>
      <protection locked="0"/>
    </xf>
    <xf numFmtId="174" fontId="39" fillId="8" borderId="28" xfId="0" applyNumberFormat="1" applyFont="1" applyFill="1" applyBorder="1" applyAlignment="1" applyProtection="1">
      <alignment horizontal="center" vertical="center"/>
      <protection locked="0"/>
    </xf>
    <xf numFmtId="164" fontId="39" fillId="8" borderId="19" xfId="0" applyFont="1" applyFill="1" applyBorder="1" applyAlignment="1" applyProtection="1">
      <alignment horizontal="center" vertical="center"/>
      <protection locked="0"/>
    </xf>
    <xf numFmtId="164" fontId="32" fillId="8" borderId="19" xfId="0" applyFont="1" applyFill="1" applyBorder="1" applyAlignment="1" applyProtection="1">
      <alignment horizontal="center" vertical="center"/>
      <protection locked="0"/>
    </xf>
    <xf numFmtId="175" fontId="32" fillId="8" borderId="19" xfId="0" applyNumberFormat="1" applyFont="1" applyFill="1" applyBorder="1" applyAlignment="1" applyProtection="1">
      <alignment horizontal="right" vertical="center"/>
      <protection locked="0"/>
    </xf>
    <xf numFmtId="175" fontId="32" fillId="8" borderId="19" xfId="0" applyNumberFormat="1" applyFont="1" applyFill="1" applyBorder="1" applyAlignment="1" applyProtection="1">
      <alignment horizontal="right" vertical="center"/>
      <protection/>
    </xf>
    <xf numFmtId="175" fontId="32" fillId="0" borderId="87" xfId="0" applyNumberFormat="1" applyFont="1" applyFill="1" applyBorder="1" applyAlignment="1" applyProtection="1">
      <alignment horizontal="right" vertical="center"/>
      <protection locked="0"/>
    </xf>
    <xf numFmtId="164" fontId="56" fillId="7" borderId="0" xfId="0" applyFont="1" applyFill="1" applyAlignment="1" applyProtection="1">
      <alignment horizontal="center" vertical="center"/>
      <protection/>
    </xf>
    <xf numFmtId="164" fontId="39" fillId="7" borderId="19" xfId="0" applyFont="1" applyFill="1" applyBorder="1" applyAlignment="1" applyProtection="1">
      <alignment horizontal="right" vertical="center"/>
      <protection/>
    </xf>
    <xf numFmtId="164" fontId="39" fillId="7" borderId="19" xfId="0" applyFont="1" applyFill="1" applyBorder="1" applyAlignment="1" applyProtection="1">
      <alignment vertical="center"/>
      <protection/>
    </xf>
    <xf numFmtId="172" fontId="39" fillId="7" borderId="19" xfId="0" applyNumberFormat="1" applyFont="1" applyFill="1" applyBorder="1" applyAlignment="1" applyProtection="1">
      <alignment vertical="center"/>
      <protection/>
    </xf>
    <xf numFmtId="164" fontId="48" fillId="0" borderId="93" xfId="0" applyFont="1" applyBorder="1" applyAlignment="1" applyProtection="1">
      <alignment vertical="center"/>
      <protection/>
    </xf>
    <xf numFmtId="174" fontId="32" fillId="8" borderId="93" xfId="0" applyNumberFormat="1" applyFont="1" applyFill="1" applyBorder="1" applyAlignment="1" applyProtection="1">
      <alignment horizontal="left" vertical="center"/>
      <protection locked="0"/>
    </xf>
    <xf numFmtId="174" fontId="39" fillId="8" borderId="93" xfId="0" applyNumberFormat="1" applyFont="1" applyFill="1" applyBorder="1" applyAlignment="1" applyProtection="1">
      <alignment horizontal="center" vertical="center"/>
      <protection locked="0"/>
    </xf>
    <xf numFmtId="164" fontId="0" fillId="0" borderId="89" xfId="0" applyFill="1" applyBorder="1" applyAlignment="1" applyProtection="1">
      <alignment horizontal="right" vertical="center"/>
      <protection locked="0"/>
    </xf>
    <xf numFmtId="176" fontId="52" fillId="8" borderId="94" xfId="0" applyNumberFormat="1" applyFont="1" applyFill="1" applyBorder="1" applyAlignment="1" applyProtection="1">
      <alignment horizontal="center" vertical="center"/>
      <protection locked="0"/>
    </xf>
    <xf numFmtId="164" fontId="39" fillId="8" borderId="95" xfId="0" applyFont="1" applyFill="1" applyBorder="1" applyAlignment="1" applyProtection="1">
      <alignment horizontal="center" vertical="center"/>
      <protection locked="0"/>
    </xf>
    <xf numFmtId="164" fontId="32" fillId="8" borderId="95" xfId="0" applyFont="1" applyFill="1" applyBorder="1" applyAlignment="1" applyProtection="1">
      <alignment horizontal="center" vertical="center"/>
      <protection locked="0"/>
    </xf>
    <xf numFmtId="175" fontId="32" fillId="8" borderId="95" xfId="0" applyNumberFormat="1" applyFont="1" applyFill="1" applyBorder="1" applyAlignment="1" applyProtection="1">
      <alignment horizontal="right" vertical="center"/>
      <protection locked="0"/>
    </xf>
    <xf numFmtId="175" fontId="32" fillId="8" borderId="95" xfId="0" applyNumberFormat="1" applyFont="1" applyFill="1" applyBorder="1" applyAlignment="1" applyProtection="1">
      <alignment horizontal="right" vertical="center" shrinkToFit="1"/>
      <protection/>
    </xf>
    <xf numFmtId="175" fontId="32" fillId="0" borderId="87" xfId="0" applyNumberFormat="1" applyFont="1" applyFill="1" applyBorder="1" applyAlignment="1" applyProtection="1">
      <alignment horizontal="right" vertical="center" shrinkToFit="1"/>
      <protection locked="0"/>
    </xf>
    <xf numFmtId="164" fontId="48" fillId="0" borderId="96" xfId="0" applyFont="1" applyBorder="1" applyAlignment="1" applyProtection="1">
      <alignment vertical="center"/>
      <protection/>
    </xf>
    <xf numFmtId="174" fontId="32" fillId="8" borderId="96" xfId="0" applyNumberFormat="1" applyFont="1" applyFill="1" applyBorder="1" applyAlignment="1" applyProtection="1">
      <alignment horizontal="left" vertical="center"/>
      <protection locked="0"/>
    </xf>
    <xf numFmtId="174" fontId="39" fillId="8" borderId="96" xfId="0" applyNumberFormat="1" applyFont="1" applyFill="1" applyBorder="1" applyAlignment="1" applyProtection="1">
      <alignment horizontal="center" vertical="center"/>
      <protection locked="0"/>
    </xf>
    <xf numFmtId="164" fontId="0" fillId="0" borderId="97" xfId="0" applyFill="1" applyBorder="1" applyAlignment="1" applyProtection="1">
      <alignment horizontal="right" vertical="center" shrinkToFit="1"/>
      <protection locked="0"/>
    </xf>
    <xf numFmtId="164" fontId="48" fillId="7" borderId="0" xfId="0" applyFont="1" applyFill="1" applyAlignment="1" applyProtection="1">
      <alignment vertical="center"/>
      <protection/>
    </xf>
    <xf numFmtId="164" fontId="57" fillId="0" borderId="98" xfId="0" applyFont="1" applyFill="1" applyBorder="1" applyAlignment="1" applyProtection="1">
      <alignment/>
      <protection/>
    </xf>
    <xf numFmtId="164" fontId="19" fillId="0" borderId="99" xfId="0" applyFont="1" applyFill="1" applyBorder="1" applyAlignment="1" applyProtection="1">
      <alignment vertical="center"/>
      <protection/>
    </xf>
    <xf numFmtId="175" fontId="32" fillId="8" borderId="3" xfId="0" applyNumberFormat="1" applyFont="1" applyFill="1" applyBorder="1" applyAlignment="1" applyProtection="1">
      <alignment vertical="center"/>
      <protection/>
    </xf>
    <xf numFmtId="175" fontId="40" fillId="8" borderId="3" xfId="0" applyNumberFormat="1" applyFont="1" applyFill="1" applyBorder="1" applyAlignment="1" applyProtection="1">
      <alignment vertical="center"/>
      <protection/>
    </xf>
    <xf numFmtId="175" fontId="40" fillId="0" borderId="89" xfId="0" applyNumberFormat="1" applyFont="1" applyFill="1" applyBorder="1" applyAlignment="1" applyProtection="1">
      <alignment vertical="center"/>
      <protection/>
    </xf>
    <xf numFmtId="164" fontId="58" fillId="7" borderId="18" xfId="0" applyFont="1" applyFill="1" applyBorder="1" applyAlignment="1" applyProtection="1">
      <alignment vertical="center"/>
      <protection/>
    </xf>
    <xf numFmtId="172" fontId="40" fillId="7" borderId="19" xfId="0" applyNumberFormat="1" applyFont="1" applyFill="1" applyBorder="1" applyAlignment="1" applyProtection="1">
      <alignment vertical="center"/>
      <protection/>
    </xf>
    <xf numFmtId="164" fontId="44" fillId="0" borderId="33" xfId="0" applyFont="1" applyFill="1" applyBorder="1" applyAlignment="1" applyProtection="1">
      <alignment/>
      <protection/>
    </xf>
    <xf numFmtId="164" fontId="19" fillId="0" borderId="19" xfId="0" applyFont="1" applyFill="1" applyBorder="1" applyAlignment="1" applyProtection="1">
      <alignment vertical="center"/>
      <protection/>
    </xf>
    <xf numFmtId="175" fontId="40" fillId="8" borderId="19" xfId="0" applyNumberFormat="1" applyFont="1" applyFill="1" applyBorder="1" applyAlignment="1" applyProtection="1">
      <alignment horizontal="right" vertical="center"/>
      <protection locked="0"/>
    </xf>
    <xf numFmtId="175" fontId="40" fillId="0" borderId="91" xfId="0" applyNumberFormat="1" applyFont="1" applyFill="1" applyBorder="1" applyAlignment="1" applyProtection="1">
      <alignment horizontal="right" vertical="center"/>
      <protection/>
    </xf>
    <xf numFmtId="164" fontId="44" fillId="0" borderId="100" xfId="0" applyFont="1" applyFill="1" applyBorder="1" applyAlignment="1" applyProtection="1">
      <alignment/>
      <protection/>
    </xf>
    <xf numFmtId="175" fontId="40" fillId="8" borderId="19" xfId="0" applyNumberFormat="1" applyFont="1" applyFill="1" applyBorder="1" applyAlignment="1" applyProtection="1">
      <alignment horizontal="right" vertical="center"/>
      <protection/>
    </xf>
    <xf numFmtId="164" fontId="6" fillId="0" borderId="59" xfId="0" applyFont="1" applyFill="1" applyBorder="1" applyAlignment="1" applyProtection="1">
      <alignment horizontal="left" vertical="center"/>
      <protection/>
    </xf>
    <xf numFmtId="164" fontId="58" fillId="0" borderId="59" xfId="0" applyFont="1" applyBorder="1" applyAlignment="1" applyProtection="1">
      <alignment vertical="center"/>
      <protection/>
    </xf>
    <xf numFmtId="164" fontId="0" fillId="7" borderId="0" xfId="0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 horizontal="center" vertical="center"/>
      <protection/>
    </xf>
    <xf numFmtId="164" fontId="0" fillId="0" borderId="59" xfId="0" applyFont="1" applyBorder="1" applyAlignment="1" applyProtection="1">
      <alignment vertical="center"/>
      <protection/>
    </xf>
    <xf numFmtId="164" fontId="0" fillId="0" borderId="33" xfId="0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34" xfId="0" applyBorder="1" applyAlignment="1" applyProtection="1">
      <alignment vertical="center"/>
      <protection/>
    </xf>
    <xf numFmtId="164" fontId="47" fillId="0" borderId="33" xfId="0" applyFont="1" applyFill="1" applyBorder="1" applyAlignment="1" applyProtection="1">
      <alignment horizontal="left" vertical="center"/>
      <protection/>
    </xf>
    <xf numFmtId="164" fontId="47" fillId="0" borderId="0" xfId="0" applyFont="1" applyFill="1" applyBorder="1" applyAlignment="1" applyProtection="1">
      <alignment horizontal="left" vertical="center"/>
      <protection/>
    </xf>
    <xf numFmtId="164" fontId="16" fillId="0" borderId="0" xfId="0" applyFont="1" applyFill="1" applyBorder="1" applyAlignment="1" applyProtection="1">
      <alignment horizontal="right" vertical="center" indent="1"/>
      <protection/>
    </xf>
    <xf numFmtId="167" fontId="16" fillId="10" borderId="101" xfId="0" applyNumberFormat="1" applyFont="1" applyFill="1" applyBorder="1" applyAlignment="1" applyProtection="1">
      <alignment horizontal="right" vertical="center"/>
      <protection locked="0"/>
    </xf>
    <xf numFmtId="164" fontId="32" fillId="0" borderId="34" xfId="0" applyFont="1" applyFill="1" applyBorder="1" applyAlignment="1" applyProtection="1">
      <alignment vertical="center"/>
      <protection/>
    </xf>
    <xf numFmtId="164" fontId="47" fillId="0" borderId="33" xfId="0" applyFont="1" applyFill="1" applyBorder="1" applyAlignment="1" applyProtection="1">
      <alignment vertical="center"/>
      <protection/>
    </xf>
    <xf numFmtId="164" fontId="39" fillId="0" borderId="34" xfId="0" applyFont="1" applyFill="1" applyBorder="1" applyAlignment="1" applyProtection="1">
      <alignment horizontal="center" vertical="center"/>
      <protection/>
    </xf>
    <xf numFmtId="164" fontId="60" fillId="0" borderId="0" xfId="0" applyFont="1" applyFill="1" applyBorder="1" applyAlignment="1" applyProtection="1">
      <alignment vertical="center"/>
      <protection/>
    </xf>
    <xf numFmtId="164" fontId="48" fillId="0" borderId="0" xfId="0" applyFont="1" applyFill="1" applyBorder="1" applyAlignment="1" applyProtection="1">
      <alignment vertical="center"/>
      <protection/>
    </xf>
    <xf numFmtId="164" fontId="27" fillId="0" borderId="40" xfId="0" applyFont="1" applyFill="1" applyBorder="1" applyAlignment="1" applyProtection="1">
      <alignment horizontal="center" vertical="center"/>
      <protection/>
    </xf>
    <xf numFmtId="164" fontId="0" fillId="0" borderId="34" xfId="0" applyFill="1" applyBorder="1" applyAlignment="1" applyProtection="1">
      <alignment vertical="center"/>
      <protection/>
    </xf>
    <xf numFmtId="164" fontId="47" fillId="0" borderId="0" xfId="0" applyFont="1" applyFill="1" applyBorder="1" applyAlignment="1" applyProtection="1">
      <alignment vertical="center"/>
      <protection/>
    </xf>
    <xf numFmtId="164" fontId="61" fillId="0" borderId="102" xfId="0" applyFont="1" applyFill="1" applyBorder="1" applyAlignment="1" applyProtection="1">
      <alignment/>
      <protection/>
    </xf>
    <xf numFmtId="164" fontId="39" fillId="8" borderId="103" xfId="0" applyFont="1" applyFill="1" applyBorder="1" applyAlignment="1" applyProtection="1">
      <alignment vertical="center"/>
      <protection/>
    </xf>
    <xf numFmtId="164" fontId="61" fillId="0" borderId="102" xfId="0" applyFont="1" applyFill="1" applyBorder="1" applyAlignment="1" applyProtection="1">
      <alignment vertical="center"/>
      <protection/>
    </xf>
    <xf numFmtId="164" fontId="0" fillId="8" borderId="103" xfId="0" applyFill="1" applyBorder="1" applyAlignment="1" applyProtection="1">
      <alignment vertical="center"/>
      <protection/>
    </xf>
    <xf numFmtId="164" fontId="62" fillId="0" borderId="102" xfId="0" applyFont="1" applyFill="1" applyBorder="1" applyAlignment="1" applyProtection="1">
      <alignment horizontal="left" vertical="top" wrapText="1"/>
      <protection/>
    </xf>
    <xf numFmtId="167" fontId="65" fillId="8" borderId="104" xfId="0" applyNumberFormat="1" applyFont="1" applyFill="1" applyBorder="1" applyAlignment="1" applyProtection="1">
      <alignment horizontal="left" vertical="center" indent="1"/>
      <protection locked="0"/>
    </xf>
    <xf numFmtId="164" fontId="0" fillId="8" borderId="105" xfId="0" applyFill="1" applyBorder="1" applyAlignment="1" applyProtection="1">
      <alignment vertical="center"/>
      <protection/>
    </xf>
    <xf numFmtId="164" fontId="27" fillId="3" borderId="106" xfId="0" applyFont="1" applyFill="1" applyBorder="1" applyAlignment="1" applyProtection="1">
      <alignment horizontal="center" vertical="center"/>
      <protection/>
    </xf>
    <xf numFmtId="164" fontId="32" fillId="0" borderId="34" xfId="0" applyFont="1" applyFill="1" applyBorder="1" applyAlignment="1" applyProtection="1">
      <alignment horizontal="center" vertical="center"/>
      <protection/>
    </xf>
    <xf numFmtId="164" fontId="0" fillId="0" borderId="33" xfId="0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0" fillId="3" borderId="55" xfId="0" applyFill="1" applyBorder="1" applyAlignment="1" applyProtection="1">
      <alignment vertical="center"/>
      <protection/>
    </xf>
    <xf numFmtId="164" fontId="48" fillId="0" borderId="33" xfId="0" applyFont="1" applyFill="1" applyBorder="1" applyAlignment="1" applyProtection="1">
      <alignment vertical="center"/>
      <protection/>
    </xf>
    <xf numFmtId="164" fontId="19" fillId="3" borderId="62" xfId="0" applyFont="1" applyFill="1" applyBorder="1" applyAlignment="1" applyProtection="1">
      <alignment horizontal="left" vertical="center" indent="1"/>
      <protection/>
    </xf>
    <xf numFmtId="164" fontId="0" fillId="7" borderId="0" xfId="0" applyFill="1" applyBorder="1" applyAlignment="1" applyProtection="1">
      <alignment vertical="center"/>
      <protection/>
    </xf>
    <xf numFmtId="164" fontId="27" fillId="0" borderId="65" xfId="0" applyFont="1" applyFill="1" applyBorder="1" applyAlignment="1" applyProtection="1">
      <alignment horizontal="right" vertical="center" indent="1"/>
      <protection/>
    </xf>
    <xf numFmtId="174" fontId="16" fillId="10" borderId="107" xfId="0" applyNumberFormat="1" applyFont="1" applyFill="1" applyBorder="1" applyAlignment="1" applyProtection="1">
      <alignment horizontal="right" vertical="center"/>
      <protection locked="0"/>
    </xf>
    <xf numFmtId="164" fontId="27" fillId="0" borderId="67" xfId="0" applyFont="1" applyFill="1" applyBorder="1" applyAlignment="1" applyProtection="1">
      <alignment horizontal="right" vertical="center" wrapText="1"/>
      <protection/>
    </xf>
    <xf numFmtId="164" fontId="16" fillId="10" borderId="108" xfId="0" applyFont="1" applyFill="1" applyBorder="1" applyAlignment="1" applyProtection="1">
      <alignment horizontal="left" vertical="center"/>
      <protection locked="0"/>
    </xf>
    <xf numFmtId="167" fontId="27" fillId="10" borderId="69" xfId="0" applyNumberFormat="1" applyFont="1" applyFill="1" applyBorder="1" applyAlignment="1" applyProtection="1">
      <alignment horizontal="center" vertical="center"/>
      <protection locked="0"/>
    </xf>
    <xf numFmtId="164" fontId="16" fillId="0" borderId="70" xfId="0" applyFont="1" applyFill="1" applyBorder="1" applyAlignment="1" applyProtection="1">
      <alignment horizontal="center" vertical="center"/>
      <protection/>
    </xf>
    <xf numFmtId="164" fontId="39" fillId="7" borderId="0" xfId="0" applyFont="1" applyFill="1" applyBorder="1" applyAlignment="1" applyProtection="1">
      <alignment horizontal="right" vertical="center"/>
      <protection/>
    </xf>
    <xf numFmtId="164" fontId="39" fillId="0" borderId="108" xfId="0" applyFont="1" applyFill="1" applyBorder="1" applyAlignment="1" applyProtection="1">
      <alignment horizontal="right" vertical="center"/>
      <protection/>
    </xf>
    <xf numFmtId="164" fontId="39" fillId="0" borderId="69" xfId="0" applyFont="1" applyFill="1" applyBorder="1" applyAlignment="1" applyProtection="1">
      <alignment horizontal="right" vertical="center"/>
      <protection/>
    </xf>
    <xf numFmtId="164" fontId="39" fillId="0" borderId="70" xfId="0" applyFont="1" applyFill="1" applyBorder="1" applyAlignment="1" applyProtection="1">
      <alignment horizontal="right" vertical="center"/>
      <protection/>
    </xf>
    <xf numFmtId="164" fontId="27" fillId="0" borderId="51" xfId="0" applyFont="1" applyFill="1" applyBorder="1" applyAlignment="1" applyProtection="1">
      <alignment horizontal="right" vertical="center" indent="1"/>
      <protection/>
    </xf>
    <xf numFmtId="174" fontId="16" fillId="10" borderId="71" xfId="0" applyNumberFormat="1" applyFont="1" applyFill="1" applyBorder="1" applyAlignment="1" applyProtection="1">
      <alignment horizontal="right" vertical="center"/>
      <protection locked="0"/>
    </xf>
    <xf numFmtId="164" fontId="39" fillId="0" borderId="109" xfId="0" applyFont="1" applyFill="1" applyBorder="1" applyAlignment="1" applyProtection="1">
      <alignment horizontal="right" vertical="center"/>
      <protection/>
    </xf>
    <xf numFmtId="164" fontId="39" fillId="0" borderId="74" xfId="0" applyFont="1" applyFill="1" applyBorder="1" applyAlignment="1" applyProtection="1">
      <alignment horizontal="right" vertical="center"/>
      <protection/>
    </xf>
    <xf numFmtId="164" fontId="39" fillId="0" borderId="75" xfId="0" applyFont="1" applyFill="1" applyBorder="1" applyAlignment="1" applyProtection="1">
      <alignment horizontal="right" vertical="center"/>
      <protection/>
    </xf>
    <xf numFmtId="164" fontId="27" fillId="0" borderId="72" xfId="0" applyFont="1" applyFill="1" applyBorder="1" applyAlignment="1" applyProtection="1">
      <alignment horizontal="right" vertical="center" wrapText="1"/>
      <protection/>
    </xf>
    <xf numFmtId="164" fontId="16" fillId="10" borderId="109" xfId="0" applyFont="1" applyFill="1" applyBorder="1" applyAlignment="1" applyProtection="1">
      <alignment horizontal="left" vertical="center"/>
      <protection locked="0"/>
    </xf>
    <xf numFmtId="164" fontId="27" fillId="10" borderId="74" xfId="0" applyFont="1" applyFill="1" applyBorder="1" applyAlignment="1" applyProtection="1">
      <alignment horizontal="center" vertical="center"/>
      <protection locked="0"/>
    </xf>
    <xf numFmtId="164" fontId="16" fillId="0" borderId="75" xfId="0" applyFont="1" applyFill="1" applyBorder="1" applyAlignment="1" applyProtection="1">
      <alignment horizontal="center" vertical="center"/>
      <protection/>
    </xf>
    <xf numFmtId="175" fontId="39" fillId="7" borderId="0" xfId="0" applyNumberFormat="1" applyFont="1" applyFill="1" applyBorder="1" applyAlignment="1" applyProtection="1">
      <alignment horizontal="right" vertical="center"/>
      <protection/>
    </xf>
    <xf numFmtId="175" fontId="39" fillId="0" borderId="109" xfId="0" applyNumberFormat="1" applyFont="1" applyFill="1" applyBorder="1" applyAlignment="1" applyProtection="1">
      <alignment horizontal="right" vertical="center"/>
      <protection/>
    </xf>
    <xf numFmtId="175" fontId="39" fillId="0" borderId="74" xfId="0" applyNumberFormat="1" applyFont="1" applyFill="1" applyBorder="1" applyAlignment="1" applyProtection="1">
      <alignment horizontal="right" vertical="center"/>
      <protection/>
    </xf>
    <xf numFmtId="175" fontId="39" fillId="0" borderId="75" xfId="0" applyNumberFormat="1" applyFont="1" applyFill="1" applyBorder="1" applyAlignment="1" applyProtection="1">
      <alignment horizontal="right" vertical="center"/>
      <protection/>
    </xf>
    <xf numFmtId="164" fontId="27" fillId="0" borderId="110" xfId="0" applyFont="1" applyFill="1" applyBorder="1" applyAlignment="1" applyProtection="1">
      <alignment horizontal="right" vertical="center" indent="1"/>
      <protection/>
    </xf>
    <xf numFmtId="174" fontId="16" fillId="10" borderId="111" xfId="0" applyNumberFormat="1" applyFont="1" applyFill="1" applyBorder="1" applyAlignment="1" applyProtection="1">
      <alignment horizontal="right" vertical="center"/>
      <protection locked="0"/>
    </xf>
    <xf numFmtId="164" fontId="0" fillId="3" borderId="112" xfId="0" applyFill="1" applyBorder="1" applyAlignment="1" applyProtection="1">
      <alignment horizontal="center" vertical="center"/>
      <protection/>
    </xf>
    <xf numFmtId="164" fontId="27" fillId="0" borderId="113" xfId="0" applyFont="1" applyFill="1" applyBorder="1" applyAlignment="1" applyProtection="1">
      <alignment horizontal="right" vertical="center" wrapText="1"/>
      <protection/>
    </xf>
    <xf numFmtId="164" fontId="16" fillId="10" borderId="114" xfId="0" applyFont="1" applyFill="1" applyBorder="1" applyAlignment="1" applyProtection="1">
      <alignment horizontal="left" vertical="center"/>
      <protection locked="0"/>
    </xf>
    <xf numFmtId="164" fontId="27" fillId="10" borderId="115" xfId="0" applyFont="1" applyFill="1" applyBorder="1" applyAlignment="1" applyProtection="1">
      <alignment horizontal="center" vertical="center"/>
      <protection locked="0"/>
    </xf>
    <xf numFmtId="164" fontId="16" fillId="0" borderId="116" xfId="0" applyFont="1" applyFill="1" applyBorder="1" applyAlignment="1" applyProtection="1">
      <alignment horizontal="center" vertical="center"/>
      <protection/>
    </xf>
    <xf numFmtId="164" fontId="0" fillId="3" borderId="117" xfId="0" applyFont="1" applyFill="1" applyBorder="1" applyAlignment="1" applyProtection="1">
      <alignment horizontal="right" vertical="center"/>
      <protection/>
    </xf>
    <xf numFmtId="164" fontId="0" fillId="7" borderId="0" xfId="0" applyFill="1" applyBorder="1" applyAlignment="1" applyProtection="1">
      <alignment/>
      <protection/>
    </xf>
    <xf numFmtId="164" fontId="16" fillId="7" borderId="0" xfId="0" applyFont="1" applyFill="1" applyBorder="1" applyAlignment="1" applyProtection="1">
      <alignment horizontal="center"/>
      <protection/>
    </xf>
    <xf numFmtId="164" fontId="67" fillId="7" borderId="0" xfId="20" applyNumberFormat="1" applyFont="1" applyFill="1" applyBorder="1" applyAlignment="1" applyProtection="1">
      <alignment horizontal="center"/>
      <protection locked="0"/>
    </xf>
    <xf numFmtId="164" fontId="0" fillId="7" borderId="0" xfId="0" applyFill="1" applyAlignment="1" applyProtection="1">
      <alignment horizontal="center"/>
      <protection/>
    </xf>
    <xf numFmtId="164" fontId="0" fillId="11" borderId="0" xfId="0" applyFill="1" applyAlignment="1">
      <alignment/>
    </xf>
    <xf numFmtId="164" fontId="17" fillId="11" borderId="0" xfId="21" applyFont="1" applyFill="1" applyBorder="1" applyAlignment="1">
      <alignment horizontal="center" vertical="center" wrapText="1"/>
      <protection/>
    </xf>
    <xf numFmtId="164" fontId="68" fillId="11" borderId="0" xfId="21" applyFont="1" applyFill="1" applyBorder="1" applyAlignment="1">
      <alignment horizontal="center" vertical="center" wrapText="1"/>
      <protection/>
    </xf>
    <xf numFmtId="164" fontId="19" fillId="3" borderId="0" xfId="21" applyFont="1" applyFill="1" applyBorder="1" applyAlignment="1">
      <alignment horizontal="left" wrapText="1" indent="1"/>
      <protection/>
    </xf>
    <xf numFmtId="164" fontId="16" fillId="3" borderId="0" xfId="21" applyFont="1" applyFill="1" applyBorder="1" applyAlignment="1">
      <alignment horizontal="left" vertical="top" wrapText="1" indent="1"/>
      <protection/>
    </xf>
    <xf numFmtId="164" fontId="20" fillId="3" borderId="0" xfId="21" applyFont="1" applyFill="1" applyBorder="1" applyAlignment="1">
      <alignment horizontal="center" wrapText="1"/>
      <protection/>
    </xf>
    <xf numFmtId="164" fontId="0" fillId="0" borderId="6" xfId="0" applyBorder="1" applyAlignment="1">
      <alignment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38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vertical="top" wrapText="1"/>
    </xf>
    <xf numFmtId="164" fontId="38" fillId="0" borderId="0" xfId="0" applyFont="1" applyBorder="1" applyAlignment="1">
      <alignment vertical="top" wrapText="1"/>
    </xf>
    <xf numFmtId="164" fontId="69" fillId="0" borderId="0" xfId="0" applyFont="1" applyAlignment="1">
      <alignment horizontal="center" vertical="top" wrapText="1"/>
    </xf>
    <xf numFmtId="164" fontId="0" fillId="11" borderId="0" xfId="0" applyFill="1" applyAlignment="1" applyProtection="1">
      <alignment/>
      <protection/>
    </xf>
    <xf numFmtId="164" fontId="17" fillId="11" borderId="0" xfId="21" applyFont="1" applyFill="1" applyBorder="1" applyAlignment="1" applyProtection="1">
      <alignment horizontal="center" vertical="center" wrapText="1"/>
      <protection/>
    </xf>
    <xf numFmtId="164" fontId="19" fillId="3" borderId="0" xfId="21" applyFont="1" applyFill="1" applyBorder="1" applyAlignment="1" applyProtection="1">
      <alignment wrapText="1"/>
      <protection/>
    </xf>
    <xf numFmtId="164" fontId="16" fillId="3" borderId="0" xfId="21" applyFont="1" applyFill="1" applyBorder="1" applyProtection="1">
      <alignment/>
      <protection/>
    </xf>
    <xf numFmtId="164" fontId="19" fillId="3" borderId="0" xfId="21" applyFont="1" applyFill="1" applyBorder="1" applyAlignment="1" applyProtection="1">
      <alignment horizontal="left" wrapText="1" indent="1"/>
      <protection/>
    </xf>
    <xf numFmtId="164" fontId="16" fillId="3" borderId="0" xfId="21" applyFont="1" applyFill="1" applyBorder="1" applyAlignment="1" applyProtection="1">
      <alignment horizontal="center" vertical="top" wrapText="1"/>
      <protection/>
    </xf>
    <xf numFmtId="164" fontId="16" fillId="3" borderId="0" xfId="21" applyFont="1" applyFill="1" applyBorder="1" applyAlignment="1" applyProtection="1">
      <alignment horizontal="left" vertical="top" wrapText="1" indent="1"/>
      <protection/>
    </xf>
    <xf numFmtId="164" fontId="20" fillId="3" borderId="0" xfId="21" applyFont="1" applyFill="1" applyBorder="1" applyAlignment="1" applyProtection="1">
      <alignment horizontal="center" wrapText="1"/>
      <protection/>
    </xf>
    <xf numFmtId="164" fontId="0" fillId="11" borderId="0" xfId="0" applyFill="1" applyBorder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16" fillId="3" borderId="0" xfId="21" applyFont="1" applyFill="1" applyBorder="1" applyAlignment="1" applyProtection="1">
      <alignment horizontal="left" wrapText="1"/>
      <protection/>
    </xf>
    <xf numFmtId="164" fontId="16" fillId="3" borderId="0" xfId="21" applyFont="1" applyFill="1" applyBorder="1" applyAlignment="1" applyProtection="1">
      <alignment horizontal="center" wrapText="1"/>
      <protection/>
    </xf>
    <xf numFmtId="164" fontId="16" fillId="3" borderId="0" xfId="21" applyFont="1" applyFill="1" applyBorder="1" applyAlignment="1" applyProtection="1">
      <alignment wrapText="1"/>
      <protection/>
    </xf>
    <xf numFmtId="166" fontId="19" fillId="3" borderId="5" xfId="21" applyNumberFormat="1" applyFont="1" applyFill="1" applyBorder="1" applyAlignment="1" applyProtection="1">
      <alignment horizontal="left" vertical="center" wrapText="1" indent="1"/>
      <protection/>
    </xf>
    <xf numFmtId="164" fontId="19" fillId="3" borderId="5" xfId="21" applyFont="1" applyFill="1" applyBorder="1" applyAlignment="1" applyProtection="1">
      <alignment horizontal="left" vertical="center" indent="1"/>
      <protection/>
    </xf>
    <xf numFmtId="164" fontId="19" fillId="3" borderId="7" xfId="21" applyFont="1" applyFill="1" applyBorder="1" applyAlignment="1" applyProtection="1">
      <alignment horizontal="left" vertical="center" wrapText="1" indent="1"/>
      <protection/>
    </xf>
    <xf numFmtId="164" fontId="16" fillId="3" borderId="8" xfId="21" applyFont="1" applyFill="1" applyBorder="1" applyAlignment="1" applyProtection="1">
      <alignment horizontal="right" wrapText="1"/>
      <protection/>
    </xf>
    <xf numFmtId="167" fontId="19" fillId="3" borderId="7" xfId="21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Font="1" applyAlignment="1" applyProtection="1">
      <alignment/>
      <protection/>
    </xf>
    <xf numFmtId="164" fontId="16" fillId="3" borderId="0" xfId="21" applyFont="1" applyFill="1" applyBorder="1" applyAlignment="1" applyProtection="1">
      <alignment horizontal="right" wrapText="1"/>
      <protection/>
    </xf>
    <xf numFmtId="164" fontId="0" fillId="0" borderId="0" xfId="0" applyBorder="1" applyAlignment="1" applyProtection="1">
      <alignment/>
      <protection/>
    </xf>
    <xf numFmtId="164" fontId="21" fillId="3" borderId="0" xfId="21" applyFont="1" applyFill="1" applyBorder="1" applyAlignment="1" applyProtection="1">
      <alignment horizontal="center" vertical="center" wrapText="1"/>
      <protection/>
    </xf>
    <xf numFmtId="164" fontId="6" fillId="3" borderId="0" xfId="21" applyFont="1" applyFill="1" applyBorder="1" applyAlignment="1" applyProtection="1">
      <alignment horizontal="left" wrapText="1"/>
      <protection/>
    </xf>
    <xf numFmtId="164" fontId="6" fillId="3" borderId="0" xfId="21" applyFont="1" applyFill="1" applyBorder="1" applyAlignment="1" applyProtection="1">
      <alignment horizontal="justify" vertical="center" wrapText="1"/>
      <protection/>
    </xf>
    <xf numFmtId="164" fontId="4" fillId="3" borderId="0" xfId="21" applyFont="1" applyFill="1" applyBorder="1" applyAlignment="1" applyProtection="1">
      <alignment vertical="center" wrapText="1"/>
      <protection/>
    </xf>
    <xf numFmtId="164" fontId="16" fillId="3" borderId="5" xfId="21" applyFont="1" applyFill="1" applyBorder="1" applyAlignment="1" applyProtection="1">
      <alignment horizontal="right" wrapText="1"/>
      <protection/>
    </xf>
    <xf numFmtId="168" fontId="16" fillId="3" borderId="0" xfId="21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Border="1" applyAlignment="1" applyProtection="1">
      <alignment/>
      <protection/>
    </xf>
    <xf numFmtId="164" fontId="58" fillId="0" borderId="0" xfId="0" applyFont="1" applyBorder="1" applyAlignment="1" applyProtection="1">
      <alignment horizontal="center" vertical="top"/>
      <protection/>
    </xf>
    <xf numFmtId="164" fontId="58" fillId="0" borderId="0" xfId="0" applyFont="1" applyBorder="1" applyAlignment="1" applyProtection="1">
      <alignment horizontal="center" vertical="center" wrapText="1"/>
      <protection/>
    </xf>
    <xf numFmtId="164" fontId="38" fillId="0" borderId="0" xfId="0" applyFont="1" applyBorder="1" applyAlignment="1" applyProtection="1">
      <alignment horizontal="center"/>
      <protection/>
    </xf>
    <xf numFmtId="164" fontId="70" fillId="0" borderId="0" xfId="0" applyFont="1" applyAlignment="1" applyProtection="1">
      <alignment/>
      <protection/>
    </xf>
    <xf numFmtId="164" fontId="71" fillId="12" borderId="0" xfId="0" applyFont="1" applyFill="1" applyAlignment="1" applyProtection="1">
      <alignment/>
      <protection/>
    </xf>
    <xf numFmtId="164" fontId="71" fillId="0" borderId="0" xfId="0" applyFont="1" applyAlignment="1" applyProtection="1">
      <alignment/>
      <protection/>
    </xf>
    <xf numFmtId="164" fontId="71" fillId="13" borderId="0" xfId="0" applyFont="1" applyFill="1" applyAlignment="1" applyProtection="1">
      <alignment/>
      <protection/>
    </xf>
    <xf numFmtId="164" fontId="71" fillId="0" borderId="0" xfId="0" applyFont="1" applyFill="1" applyAlignment="1" applyProtection="1">
      <alignment/>
      <protection/>
    </xf>
    <xf numFmtId="164" fontId="70" fillId="0" borderId="0" xfId="0" applyFont="1" applyFill="1" applyAlignment="1" applyProtection="1">
      <alignment/>
      <protection/>
    </xf>
    <xf numFmtId="164" fontId="4" fillId="14" borderId="118" xfId="0" applyFont="1" applyFill="1" applyBorder="1" applyAlignment="1" applyProtection="1">
      <alignment/>
      <protection/>
    </xf>
    <xf numFmtId="164" fontId="4" fillId="14" borderId="119" xfId="0" applyFont="1" applyFill="1" applyBorder="1" applyAlignment="1" applyProtection="1">
      <alignment/>
      <protection/>
    </xf>
    <xf numFmtId="164" fontId="71" fillId="14" borderId="120" xfId="0" applyFont="1" applyFill="1" applyBorder="1" applyAlignment="1" applyProtection="1">
      <alignment/>
      <protection/>
    </xf>
    <xf numFmtId="164" fontId="4" fillId="14" borderId="120" xfId="0" applyFont="1" applyFill="1" applyBorder="1" applyAlignment="1" applyProtection="1">
      <alignment/>
      <protection/>
    </xf>
    <xf numFmtId="164" fontId="72" fillId="14" borderId="121" xfId="0" applyFont="1" applyFill="1" applyBorder="1" applyAlignment="1" applyProtection="1">
      <alignment horizontal="center"/>
      <protection/>
    </xf>
    <xf numFmtId="164" fontId="71" fillId="14" borderId="122" xfId="0" applyFont="1" applyFill="1" applyBorder="1" applyAlignment="1" applyProtection="1">
      <alignment/>
      <protection/>
    </xf>
    <xf numFmtId="164" fontId="4" fillId="14" borderId="122" xfId="0" applyFont="1" applyFill="1" applyBorder="1" applyAlignment="1" applyProtection="1">
      <alignment/>
      <protection/>
    </xf>
    <xf numFmtId="164" fontId="73" fillId="12" borderId="0" xfId="0" applyFont="1" applyFill="1" applyAlignment="1" applyProtection="1">
      <alignment/>
      <protection/>
    </xf>
    <xf numFmtId="164" fontId="71" fillId="14" borderId="121" xfId="0" applyFont="1" applyFill="1" applyBorder="1" applyAlignment="1" applyProtection="1">
      <alignment/>
      <protection/>
    </xf>
    <xf numFmtId="164" fontId="71" fillId="14" borderId="0" xfId="0" applyFont="1" applyFill="1" applyBorder="1" applyAlignment="1" applyProtection="1">
      <alignment/>
      <protection/>
    </xf>
    <xf numFmtId="164" fontId="4" fillId="14" borderId="121" xfId="0" applyFont="1" applyFill="1" applyBorder="1" applyAlignment="1" applyProtection="1">
      <alignment/>
      <protection/>
    </xf>
    <xf numFmtId="164" fontId="4" fillId="14" borderId="0" xfId="0" applyFont="1" applyFill="1" applyBorder="1" applyAlignment="1" applyProtection="1">
      <alignment/>
      <protection/>
    </xf>
    <xf numFmtId="164" fontId="74" fillId="14" borderId="121" xfId="0" applyFont="1" applyFill="1" applyBorder="1" applyAlignment="1" applyProtection="1">
      <alignment horizontal="left" indent="1"/>
      <protection/>
    </xf>
    <xf numFmtId="164" fontId="75" fillId="14" borderId="123" xfId="0" applyFont="1" applyFill="1" applyBorder="1" applyAlignment="1" applyProtection="1">
      <alignment horizontal="left" indent="1"/>
      <protection/>
    </xf>
    <xf numFmtId="164" fontId="4" fillId="0" borderId="19" xfId="0" applyFont="1" applyFill="1" applyBorder="1" applyAlignment="1" applyProtection="1">
      <alignment horizontal="left"/>
      <protection locked="0"/>
    </xf>
    <xf numFmtId="164" fontId="65" fillId="12" borderId="0" xfId="0" applyFont="1" applyFill="1" applyAlignment="1" applyProtection="1">
      <alignment/>
      <protection/>
    </xf>
    <xf numFmtId="177" fontId="76" fillId="0" borderId="124" xfId="0" applyNumberFormat="1" applyFont="1" applyBorder="1" applyAlignment="1" applyProtection="1">
      <alignment horizontal="center" wrapText="1"/>
      <protection/>
    </xf>
    <xf numFmtId="164" fontId="75" fillId="14" borderId="121" xfId="0" applyFont="1" applyFill="1" applyBorder="1" applyAlignment="1" applyProtection="1">
      <alignment horizontal="left" indent="1"/>
      <protection/>
    </xf>
    <xf numFmtId="164" fontId="65" fillId="14" borderId="0" xfId="0" applyFont="1" applyFill="1" applyBorder="1" applyAlignment="1" applyProtection="1">
      <alignment/>
      <protection/>
    </xf>
    <xf numFmtId="164" fontId="71" fillId="0" borderId="19" xfId="0" applyNumberFormat="1" applyFont="1" applyFill="1" applyBorder="1" applyAlignment="1" applyProtection="1">
      <alignment horizontal="left"/>
      <protection locked="0"/>
    </xf>
    <xf numFmtId="177" fontId="76" fillId="0" borderId="125" xfId="0" applyNumberFormat="1" applyFont="1" applyBorder="1" applyAlignment="1" applyProtection="1">
      <alignment horizontal="center" wrapText="1"/>
      <protection/>
    </xf>
    <xf numFmtId="164" fontId="70" fillId="0" borderId="19" xfId="0" applyFont="1" applyBorder="1" applyAlignment="1" applyProtection="1">
      <alignment horizontal="left"/>
      <protection locked="0"/>
    </xf>
    <xf numFmtId="164" fontId="74" fillId="14" borderId="126" xfId="0" applyFont="1" applyFill="1" applyBorder="1" applyAlignment="1" applyProtection="1">
      <alignment horizontal="left" indent="1"/>
      <protection/>
    </xf>
    <xf numFmtId="177" fontId="76" fillId="0" borderId="127" xfId="0" applyNumberFormat="1" applyFont="1" applyBorder="1" applyAlignment="1" applyProtection="1">
      <alignment horizontal="center" wrapText="1"/>
      <protection/>
    </xf>
    <xf numFmtId="164" fontId="71" fillId="0" borderId="19" xfId="0" applyFont="1" applyFill="1" applyBorder="1" applyAlignment="1" applyProtection="1">
      <alignment horizontal="left"/>
      <protection locked="0"/>
    </xf>
    <xf numFmtId="167" fontId="4" fillId="0" borderId="21" xfId="0" applyNumberFormat="1" applyFont="1" applyFill="1" applyBorder="1" applyAlignment="1" applyProtection="1">
      <alignment horizontal="left"/>
      <protection locked="0"/>
    </xf>
    <xf numFmtId="173" fontId="71" fillId="0" borderId="19" xfId="0" applyNumberFormat="1" applyFont="1" applyFill="1" applyBorder="1" applyAlignment="1" applyProtection="1">
      <alignment horizontal="left"/>
      <protection locked="0"/>
    </xf>
    <xf numFmtId="171" fontId="77" fillId="14" borderId="0" xfId="17" applyFont="1" applyFill="1" applyBorder="1" applyAlignment="1" applyProtection="1">
      <alignment/>
      <protection/>
    </xf>
    <xf numFmtId="178" fontId="71" fillId="14" borderId="4" xfId="0" applyNumberFormat="1" applyFont="1" applyFill="1" applyBorder="1" applyAlignment="1" applyProtection="1">
      <alignment/>
      <protection/>
    </xf>
    <xf numFmtId="164" fontId="75" fillId="14" borderId="0" xfId="0" applyFont="1" applyFill="1" applyBorder="1" applyAlignment="1" applyProtection="1">
      <alignment horizontal="right"/>
      <protection/>
    </xf>
    <xf numFmtId="164" fontId="71" fillId="14" borderId="128" xfId="0" applyFont="1" applyFill="1" applyBorder="1" applyAlignment="1" applyProtection="1">
      <alignment horizontal="left" indent="1"/>
      <protection/>
    </xf>
    <xf numFmtId="164" fontId="78" fillId="14" borderId="126" xfId="0" applyFont="1" applyFill="1" applyBorder="1" applyAlignment="1" applyProtection="1">
      <alignment horizontal="left" indent="1"/>
      <protection/>
    </xf>
    <xf numFmtId="164" fontId="4" fillId="14" borderId="121" xfId="0" applyFont="1" applyFill="1" applyBorder="1" applyAlignment="1" applyProtection="1">
      <alignment horizontal="left" indent="1"/>
      <protection/>
    </xf>
    <xf numFmtId="164" fontId="4" fillId="0" borderId="19" xfId="0" applyFont="1" applyFill="1" applyBorder="1" applyAlignment="1" applyProtection="1">
      <alignment/>
      <protection locked="0"/>
    </xf>
    <xf numFmtId="179" fontId="4" fillId="14" borderId="0" xfId="17" applyNumberFormat="1" applyFont="1" applyFill="1" applyBorder="1" applyAlignment="1" applyProtection="1">
      <alignment horizontal="right"/>
      <protection/>
    </xf>
    <xf numFmtId="164" fontId="4" fillId="14" borderId="121" xfId="0" applyFont="1" applyFill="1" applyBorder="1" applyAlignment="1" applyProtection="1">
      <alignment horizontal="right"/>
      <protection/>
    </xf>
    <xf numFmtId="180" fontId="4" fillId="14" borderId="0" xfId="0" applyNumberFormat="1" applyFont="1" applyFill="1" applyBorder="1" applyAlignment="1" applyProtection="1">
      <alignment horizontal="right"/>
      <protection/>
    </xf>
    <xf numFmtId="164" fontId="4" fillId="14" borderId="129" xfId="0" applyFont="1" applyFill="1" applyBorder="1" applyAlignment="1" applyProtection="1">
      <alignment horizontal="left" indent="1"/>
      <protection/>
    </xf>
    <xf numFmtId="164" fontId="4" fillId="14" borderId="130" xfId="0" applyFont="1" applyFill="1" applyBorder="1" applyAlignment="1" applyProtection="1">
      <alignment/>
      <protection/>
    </xf>
    <xf numFmtId="164" fontId="4" fillId="14" borderId="131" xfId="0" applyFont="1" applyFill="1" applyBorder="1" applyAlignment="1" applyProtection="1">
      <alignment/>
      <protection/>
    </xf>
    <xf numFmtId="164" fontId="4" fillId="14" borderId="0" xfId="0" applyFont="1" applyFill="1" applyBorder="1" applyAlignment="1" applyProtection="1">
      <alignment horizontal="left" indent="1"/>
      <protection/>
    </xf>
    <xf numFmtId="164" fontId="79" fillId="14" borderId="132" xfId="0" applyFont="1" applyFill="1" applyBorder="1" applyAlignment="1" applyProtection="1">
      <alignment horizontal="right"/>
      <protection/>
    </xf>
    <xf numFmtId="164" fontId="74" fillId="14" borderId="123" xfId="0" applyFont="1" applyFill="1" applyBorder="1" applyAlignment="1" applyProtection="1">
      <alignment horizontal="left" indent="1"/>
      <protection/>
    </xf>
    <xf numFmtId="164" fontId="16" fillId="0" borderId="28" xfId="0" applyFont="1" applyFill="1" applyBorder="1" applyAlignment="1" applyProtection="1">
      <alignment horizontal="center"/>
      <protection locked="0"/>
    </xf>
    <xf numFmtId="171" fontId="80" fillId="14" borderId="133" xfId="17" applyFont="1" applyFill="1" applyBorder="1" applyAlignment="1" applyProtection="1">
      <alignment horizontal="right"/>
      <protection/>
    </xf>
    <xf numFmtId="164" fontId="81" fillId="14" borderId="121" xfId="0" applyFont="1" applyFill="1" applyBorder="1" applyAlignment="1" applyProtection="1">
      <alignment horizontal="left" indent="1"/>
      <protection/>
    </xf>
    <xf numFmtId="171" fontId="13" fillId="0" borderId="25" xfId="17" applyFont="1" applyFill="1" applyBorder="1" applyAlignment="1" applyProtection="1">
      <alignment/>
      <protection locked="0"/>
    </xf>
    <xf numFmtId="171" fontId="47" fillId="14" borderId="0" xfId="0" applyNumberFormat="1" applyFont="1" applyFill="1" applyBorder="1" applyAlignment="1" applyProtection="1">
      <alignment/>
      <protection/>
    </xf>
    <xf numFmtId="171" fontId="71" fillId="12" borderId="0" xfId="17" applyFont="1" applyFill="1" applyBorder="1" applyAlignment="1" applyProtection="1">
      <alignment/>
      <protection/>
    </xf>
    <xf numFmtId="164" fontId="82" fillId="14" borderId="121" xfId="0" applyFont="1" applyFill="1" applyBorder="1" applyAlignment="1" applyProtection="1">
      <alignment horizontal="left" indent="1"/>
      <protection/>
    </xf>
    <xf numFmtId="171" fontId="4" fillId="14" borderId="0" xfId="17" applyFont="1" applyFill="1" applyBorder="1" applyAlignment="1" applyProtection="1">
      <alignment/>
      <protection/>
    </xf>
    <xf numFmtId="171" fontId="6" fillId="0" borderId="19" xfId="17" applyFont="1" applyFill="1" applyBorder="1" applyAlignment="1" applyProtection="1">
      <alignment/>
      <protection locked="0"/>
    </xf>
    <xf numFmtId="164" fontId="71" fillId="14" borderId="134" xfId="0" applyFont="1" applyFill="1" applyBorder="1" applyAlignment="1" applyProtection="1">
      <alignment/>
      <protection/>
    </xf>
    <xf numFmtId="164" fontId="71" fillId="14" borderId="135" xfId="0" applyFont="1" applyFill="1" applyBorder="1" applyAlignment="1" applyProtection="1">
      <alignment/>
      <protection/>
    </xf>
    <xf numFmtId="164" fontId="71" fillId="14" borderId="136" xfId="0" applyFont="1" applyFill="1" applyBorder="1" applyAlignment="1" applyProtection="1">
      <alignment/>
      <protection/>
    </xf>
    <xf numFmtId="164" fontId="4" fillId="14" borderId="134" xfId="0" applyFont="1" applyFill="1" applyBorder="1" applyAlignment="1" applyProtection="1">
      <alignment/>
      <protection/>
    </xf>
    <xf numFmtId="164" fontId="4" fillId="14" borderId="135" xfId="0" applyFont="1" applyFill="1" applyBorder="1" applyAlignment="1" applyProtection="1">
      <alignment/>
      <protection/>
    </xf>
    <xf numFmtId="164" fontId="4" fillId="14" borderId="136" xfId="0" applyFont="1" applyFill="1" applyBorder="1" applyAlignment="1" applyProtection="1">
      <alignment/>
      <protection/>
    </xf>
    <xf numFmtId="164" fontId="83" fillId="13" borderId="0" xfId="0" applyFont="1" applyFill="1" applyBorder="1" applyAlignment="1" applyProtection="1">
      <alignment/>
      <protection/>
    </xf>
    <xf numFmtId="164" fontId="70" fillId="13" borderId="0" xfId="0" applyFont="1" applyFill="1" applyAlignment="1" applyProtection="1">
      <alignment/>
      <protection/>
    </xf>
    <xf numFmtId="164" fontId="84" fillId="13" borderId="0" xfId="20" applyNumberFormat="1" applyFont="1" applyFill="1" applyBorder="1" applyAlignment="1" applyProtection="1">
      <alignment horizontal="justify" vertical="center" wrapText="1"/>
      <protection locked="0"/>
    </xf>
    <xf numFmtId="164" fontId="84" fillId="13" borderId="0" xfId="20" applyNumberFormat="1" applyFont="1" applyFill="1" applyBorder="1" applyAlignment="1" applyProtection="1">
      <alignment horizontal="justify" vertical="center" wrapText="1"/>
      <protection/>
    </xf>
    <xf numFmtId="164" fontId="84" fillId="12" borderId="0" xfId="20" applyNumberFormat="1" applyFont="1" applyFill="1" applyBorder="1" applyAlignment="1" applyProtection="1">
      <alignment horizontal="justify" vertical="center" wrapText="1"/>
      <protection/>
    </xf>
    <xf numFmtId="164" fontId="84" fillId="0" borderId="0" xfId="20" applyNumberFormat="1" applyFont="1" applyFill="1" applyBorder="1" applyAlignment="1" applyProtection="1">
      <alignment horizontal="justify" vertical="center" wrapText="1"/>
      <protection/>
    </xf>
    <xf numFmtId="164" fontId="84" fillId="13" borderId="0" xfId="2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ální_Povolení soukr.vozidla" xfId="21"/>
  </cellStyles>
  <dxfs count="5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solid">
          <fgColor rgb="FFF7F7F7"/>
          <bgColor rgb="FFDFDFD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rgb="FFF8FBFF"/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FFFF"/>
      </font>
      <fill>
        <patternFill patternType="solid">
          <fgColor rgb="FFF8FBFF"/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CC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8F8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FBFF"/>
      <rgbColor rgb="00F2FBFB"/>
      <rgbColor rgb="00F7F7F7"/>
      <rgbColor rgb="0099CCFF"/>
      <rgbColor rgb="00FF99CC"/>
      <rgbColor rgb="00CC99FF"/>
      <rgbColor rgb="00F8FB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619125</xdr:rowOff>
    </xdr:from>
    <xdr:to>
      <xdr:col>4</xdr:col>
      <xdr:colOff>85725</xdr:colOff>
      <xdr:row>4</xdr:row>
      <xdr:rowOff>161925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00100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66675</xdr:colOff>
      <xdr:row>4</xdr:row>
      <xdr:rowOff>171450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19150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</xdr:row>
      <xdr:rowOff>533400</xdr:rowOff>
    </xdr:from>
    <xdr:to>
      <xdr:col>16</xdr:col>
      <xdr:colOff>47625</xdr:colOff>
      <xdr:row>4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2276475" y="1343025"/>
          <a:ext cx="2371725" cy="371475"/>
        </a:xfrm>
        <a:prstGeom prst="roundRect">
          <a:avLst/>
        </a:prstGeom>
        <a:blipFill>
          <a:blip r:embed="rId2"/>
          <a:srcRect/>
          <a:stretch>
            <a:fillRect/>
          </a:stretch>
        </a:blip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273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CESTOVNÍ PŘÍKAZ</a:t>
          </a:r>
        </a:p>
      </xdr:txBody>
    </xdr:sp>
    <xdr:clientData/>
  </xdr:twoCellAnchor>
  <xdr:twoCellAnchor>
    <xdr:from>
      <xdr:col>1</xdr:col>
      <xdr:colOff>28575</xdr:colOff>
      <xdr:row>4</xdr:row>
      <xdr:rowOff>180975</xdr:rowOff>
    </xdr:from>
    <xdr:to>
      <xdr:col>3</xdr:col>
      <xdr:colOff>209550</xdr:colOff>
      <xdr:row>8</xdr:row>
      <xdr:rowOff>114300</xdr:rowOff>
    </xdr:to>
    <xdr:pic>
      <xdr:nvPicPr>
        <xdr:cNvPr id="2" name="Obráze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733550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190500</xdr:rowOff>
    </xdr:from>
    <xdr:to>
      <xdr:col>13</xdr:col>
      <xdr:colOff>219075</xdr:colOff>
      <xdr:row>4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1990725" y="952500"/>
          <a:ext cx="3286125" cy="352425"/>
        </a:xfrm>
        <a:prstGeom prst="roundRect">
          <a:avLst/>
        </a:prstGeom>
        <a:blipFill>
          <a:blip r:embed="rId1"/>
          <a:srcRect/>
          <a:stretch>
            <a:fillRect/>
          </a:stretch>
        </a:blip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273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VYÚČTOVÁNÍ PRACOVNÍ CESTY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57150</xdr:rowOff>
    </xdr:from>
    <xdr:to>
      <xdr:col>4</xdr:col>
      <xdr:colOff>114300</xdr:colOff>
      <xdr:row>3</xdr:row>
      <xdr:rowOff>238125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95325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4</xdr:col>
      <xdr:colOff>114300</xdr:colOff>
      <xdr:row>3</xdr:row>
      <xdr:rowOff>209550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0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B1:B12"/>
  <sheetViews>
    <sheetView showGridLines="0" showRowColHeaders="0" tabSelected="1" workbookViewId="0" topLeftCell="A1">
      <selection activeCell="B11" sqref="B11"/>
    </sheetView>
  </sheetViews>
  <sheetFormatPr defaultColWidth="9.140625" defaultRowHeight="12.75"/>
  <cols>
    <col min="1" max="1" width="8.7109375" style="0" customWidth="1"/>
    <col min="2" max="2" width="88.28125" style="0" customWidth="1"/>
  </cols>
  <sheetData>
    <row r="1" s="1" customFormat="1" ht="12.75">
      <c r="B1" s="2"/>
    </row>
    <row r="2" s="1" customFormat="1" ht="25.5" customHeight="1">
      <c r="B2" s="3" t="s">
        <v>0</v>
      </c>
    </row>
    <row r="3" s="1" customFormat="1" ht="12.75">
      <c r="B3" s="4"/>
    </row>
    <row r="4" s="1" customFormat="1" ht="42.75" customHeight="1">
      <c r="B4" s="5" t="s">
        <v>1</v>
      </c>
    </row>
    <row r="5" s="1" customFormat="1" ht="84" customHeight="1">
      <c r="B5" s="6" t="s">
        <v>2</v>
      </c>
    </row>
    <row r="6" s="1" customFormat="1" ht="42.75" customHeight="1">
      <c r="B6" s="6" t="s">
        <v>3</v>
      </c>
    </row>
    <row r="7" s="1" customFormat="1" ht="45.75" customHeight="1">
      <c r="B7" s="6" t="s">
        <v>4</v>
      </c>
    </row>
    <row r="8" s="1" customFormat="1" ht="56.25" customHeight="1">
      <c r="B8" s="7" t="s">
        <v>5</v>
      </c>
    </row>
    <row r="9" s="1" customFormat="1" ht="95.25" customHeight="1">
      <c r="B9" s="8" t="s">
        <v>6</v>
      </c>
    </row>
    <row r="10" s="1" customFormat="1" ht="31.5" customHeight="1">
      <c r="B10" s="9" t="s">
        <v>7</v>
      </c>
    </row>
    <row r="11" s="1" customFormat="1" ht="106.5" customHeight="1">
      <c r="B11" s="5" t="s">
        <v>8</v>
      </c>
    </row>
    <row r="12" s="1" customFormat="1" ht="96.75" customHeight="1">
      <c r="B12" s="10" t="s">
        <v>9</v>
      </c>
    </row>
    <row r="13" s="1" customFormat="1" ht="12.75"/>
    <row r="14" s="1" customFormat="1" ht="12.75"/>
  </sheetData>
  <sheetProtection selectLockedCells="1" selectUnlockedCells="1"/>
  <printOptions horizontalCentered="1"/>
  <pageMargins left="0.7875" right="0.7875" top="0.5902777777777778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BC47"/>
  <sheetViews>
    <sheetView showGridLines="0" showRowColHeaders="0" workbookViewId="0" topLeftCell="A10">
      <selection activeCell="J13" sqref="J13"/>
    </sheetView>
  </sheetViews>
  <sheetFormatPr defaultColWidth="9.140625" defaultRowHeight="12.75"/>
  <cols>
    <col min="1" max="1" width="5.7109375" style="11" customWidth="1"/>
    <col min="2" max="27" width="3.7109375" style="11" customWidth="1"/>
    <col min="28" max="28" width="5.7109375" style="11" customWidth="1"/>
    <col min="29" max="29" width="3.140625" style="11" customWidth="1"/>
    <col min="30" max="30" width="0" style="11" hidden="1" customWidth="1"/>
    <col min="31" max="16384" width="9.140625" style="11" customWidth="1"/>
  </cols>
  <sheetData>
    <row r="1" spans="1:28" ht="14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31" ht="49.5" customHeight="1">
      <c r="A2" s="12"/>
      <c r="B2" s="12"/>
      <c r="C2" s="12"/>
      <c r="D2" s="12"/>
      <c r="E2" s="12"/>
      <c r="F2" s="12"/>
      <c r="G2" s="12"/>
      <c r="H2" s="12"/>
      <c r="I2" s="12"/>
      <c r="J2" s="13" t="s">
        <v>10</v>
      </c>
      <c r="K2" s="13"/>
      <c r="L2" s="13"/>
      <c r="M2" s="13"/>
      <c r="N2" s="13"/>
      <c r="O2" s="13"/>
      <c r="P2" s="13"/>
      <c r="Q2" s="13"/>
      <c r="R2" s="13"/>
      <c r="S2" s="13"/>
      <c r="T2" s="12"/>
      <c r="U2" s="12"/>
      <c r="V2" s="12"/>
      <c r="W2" s="12"/>
      <c r="X2" s="12"/>
      <c r="Y2" s="12"/>
      <c r="Z2" s="12"/>
      <c r="AA2" s="12"/>
      <c r="AB2" s="12"/>
      <c r="AE2" s="14"/>
    </row>
    <row r="3" spans="1:28" ht="42" customHeight="1">
      <c r="A3" s="12"/>
      <c r="C3" s="15"/>
      <c r="D3" s="15"/>
      <c r="E3" s="16" t="s">
        <v>11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7"/>
    </row>
    <row r="4" spans="1:28" ht="8.25" customHeight="1">
      <c r="A4" s="12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</row>
    <row r="5" spans="1:28" ht="46.5" customHeight="1">
      <c r="A5" s="12"/>
      <c r="B5" s="20" t="s">
        <v>12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</row>
    <row r="6" spans="1:28" ht="18" customHeight="1">
      <c r="A6" s="12"/>
      <c r="B6" s="22" t="s">
        <v>13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1"/>
    </row>
    <row r="7" spans="1:28" ht="18" customHeight="1">
      <c r="A7" s="12"/>
      <c r="B7" s="23" t="s">
        <v>14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1"/>
    </row>
    <row r="8" spans="1:28" ht="18" customHeight="1">
      <c r="A8" s="12"/>
      <c r="B8" s="24" t="str">
        <f>INDEX($AD$17:$AD$19,$AD$20)</f>
        <v>výdajů za spotřebované PHM a sazby za ujeté kilometry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1"/>
    </row>
    <row r="9" spans="1:28" ht="18" customHeight="1">
      <c r="A9" s="12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  <c r="Y9" s="26"/>
      <c r="Z9" s="26"/>
      <c r="AA9" s="27" t="s">
        <v>15</v>
      </c>
      <c r="AB9" s="21"/>
    </row>
    <row r="10" spans="1:28" ht="23.25" customHeight="1">
      <c r="A10" s="12"/>
      <c r="B10" s="28" t="s">
        <v>16</v>
      </c>
      <c r="C10" s="28"/>
      <c r="D10" s="28"/>
      <c r="E10" s="29"/>
      <c r="F10" s="29"/>
      <c r="G10" s="29"/>
      <c r="H10" s="29"/>
      <c r="I10" s="29"/>
      <c r="J10" s="30" t="s">
        <v>17</v>
      </c>
      <c r="K10" s="30"/>
      <c r="L10" s="30"/>
      <c r="M10" s="30"/>
      <c r="N10" s="30"/>
      <c r="O10" s="30"/>
      <c r="P10" s="30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</row>
    <row r="11" spans="1:28" ht="4.5" customHeight="1">
      <c r="A11" s="1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2"/>
    </row>
    <row r="12" spans="1:28" ht="4.5" customHeight="1">
      <c r="A12" s="12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5"/>
    </row>
    <row r="13" spans="1:28" ht="18" customHeight="1">
      <c r="A13" s="12"/>
      <c r="B13" s="36" t="s">
        <v>18</v>
      </c>
      <c r="C13" s="36"/>
      <c r="D13" s="36"/>
      <c r="E13" s="36"/>
      <c r="F13" s="36"/>
      <c r="G13" s="36"/>
      <c r="H13" s="36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</row>
    <row r="14" spans="1:30" ht="18" customHeight="1">
      <c r="A14" s="12"/>
      <c r="B14" s="36" t="s">
        <v>19</v>
      </c>
      <c r="C14" s="36"/>
      <c r="D14" s="36"/>
      <c r="E14" s="36"/>
      <c r="F14" s="39"/>
      <c r="G14" s="39"/>
      <c r="H14" s="39"/>
      <c r="I14" s="39"/>
      <c r="J14" s="39"/>
      <c r="K14" s="39"/>
      <c r="L14" s="39"/>
      <c r="M14" s="39"/>
      <c r="N14" s="40" t="s">
        <v>20</v>
      </c>
      <c r="O14" s="40"/>
      <c r="P14" s="40"/>
      <c r="Q14" s="40"/>
      <c r="R14" s="41"/>
      <c r="S14" s="41"/>
      <c r="T14" s="41"/>
      <c r="U14" s="41"/>
      <c r="V14" s="41"/>
      <c r="W14" s="41"/>
      <c r="X14" s="41"/>
      <c r="Y14" s="41"/>
      <c r="Z14" s="40" t="s">
        <v>21</v>
      </c>
      <c r="AA14" s="40"/>
      <c r="AB14" s="42"/>
      <c r="AD14" s="11" t="s">
        <v>22</v>
      </c>
    </row>
    <row r="15" spans="1:30" ht="18" customHeight="1">
      <c r="A15" s="12"/>
      <c r="B15" s="43" t="s">
        <v>23</v>
      </c>
      <c r="C15" s="43"/>
      <c r="D15" s="43"/>
      <c r="E15" s="43"/>
      <c r="F15" s="43"/>
      <c r="G15" s="43"/>
      <c r="H15" s="43"/>
      <c r="I15" s="44" t="str">
        <f>CONCATENATE(Titul," ",Jmeno," ",Prijmeni)</f>
        <v>     </v>
      </c>
      <c r="J15" s="44"/>
      <c r="K15" s="44"/>
      <c r="L15" s="44"/>
      <c r="M15" s="44"/>
      <c r="N15" s="44"/>
      <c r="O15" s="44"/>
      <c r="P15" s="44"/>
      <c r="Q15" s="44"/>
      <c r="R15" s="44"/>
      <c r="S15" s="36" t="s">
        <v>24</v>
      </c>
      <c r="T15" s="36"/>
      <c r="U15" s="36"/>
      <c r="V15" s="45" t="str">
        <f>IF(Pracoviste="","",Pracoviste)</f>
        <v> </v>
      </c>
      <c r="W15" s="45"/>
      <c r="X15" s="45"/>
      <c r="Y15" s="45"/>
      <c r="Z15" s="45"/>
      <c r="AA15" s="45"/>
      <c r="AB15" s="17"/>
      <c r="AD15" s="11" t="s">
        <v>25</v>
      </c>
    </row>
    <row r="16" spans="1:30" ht="18" customHeight="1">
      <c r="A16" s="12"/>
      <c r="B16" s="43" t="s">
        <v>26</v>
      </c>
      <c r="C16" s="43"/>
      <c r="D16" s="43"/>
      <c r="E16" s="43"/>
      <c r="F16" s="46" t="str">
        <f>CONCATENATE(Typ_auta," ",Motor)</f>
        <v> 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36" t="s">
        <v>27</v>
      </c>
      <c r="T16" s="36"/>
      <c r="U16" s="36"/>
      <c r="V16" s="36"/>
      <c r="W16" s="36"/>
      <c r="X16" s="46">
        <f>IF(P17="","",PHM)</f>
      </c>
      <c r="Y16" s="46"/>
      <c r="Z16" s="46"/>
      <c r="AA16" s="46"/>
      <c r="AB16" s="47"/>
      <c r="AD16" s="48">
        <v>1</v>
      </c>
    </row>
    <row r="17" spans="1:30" ht="18" customHeight="1">
      <c r="A17" s="12"/>
      <c r="B17" s="43" t="s">
        <v>28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9">
        <f>IF(Norm_spotr=0,"",Norm_spotr)</f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D17" s="51" t="s">
        <v>29</v>
      </c>
    </row>
    <row r="18" spans="1:55" ht="18" customHeight="1">
      <c r="A18" s="12"/>
      <c r="B18" s="43" t="s">
        <v>30</v>
      </c>
      <c r="C18" s="43"/>
      <c r="D18" s="43"/>
      <c r="E18" s="43"/>
      <c r="F18" s="52">
        <f>IF(SPZ="","",SPZ)</f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3"/>
      <c r="AD18" s="51" t="s">
        <v>31</v>
      </c>
      <c r="AE18" s="15"/>
      <c r="AF18" s="15"/>
      <c r="AG18" s="15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</row>
    <row r="19" spans="1:55" ht="18" customHeight="1">
      <c r="A19" s="12"/>
      <c r="B19" s="43" t="s">
        <v>32</v>
      </c>
      <c r="C19" s="43"/>
      <c r="D19" s="43"/>
      <c r="E19" s="43"/>
      <c r="F19" s="43"/>
      <c r="G19" s="43"/>
      <c r="H19" s="43"/>
      <c r="I19" s="43"/>
      <c r="J19" s="54">
        <f>IF(PojCS="","",PojCS)</f>
      </c>
      <c r="K19" s="54"/>
      <c r="L19" s="54"/>
      <c r="M19" s="54"/>
      <c r="N19" s="54"/>
      <c r="O19" s="54"/>
      <c r="P19" s="54"/>
      <c r="Q19" s="54"/>
      <c r="R19" s="55" t="s">
        <v>33</v>
      </c>
      <c r="S19" s="55"/>
      <c r="T19" s="55"/>
      <c r="U19" s="55"/>
      <c r="V19" s="56">
        <f>IF(CSdo="","",CSdo)</f>
      </c>
      <c r="W19" s="56"/>
      <c r="X19" s="56"/>
      <c r="Y19" s="56"/>
      <c r="Z19" s="56"/>
      <c r="AA19" s="56"/>
      <c r="AB19" s="17"/>
      <c r="AD19" s="51"/>
      <c r="AE19" s="15"/>
      <c r="AF19" s="15"/>
      <c r="AG19" s="15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</row>
    <row r="20" spans="1:30" ht="18" customHeight="1">
      <c r="A20" s="12"/>
      <c r="B20" s="43" t="s">
        <v>34</v>
      </c>
      <c r="C20" s="43"/>
      <c r="D20" s="43"/>
      <c r="E20" s="43"/>
      <c r="F20" s="43"/>
      <c r="G20" s="43"/>
      <c r="H20" s="43"/>
      <c r="I20" s="43"/>
      <c r="J20" s="54">
        <f>IF(PojEU="","",PojEU)</f>
      </c>
      <c r="K20" s="54"/>
      <c r="L20" s="54"/>
      <c r="M20" s="54"/>
      <c r="N20" s="54"/>
      <c r="O20" s="54"/>
      <c r="P20" s="54"/>
      <c r="Q20" s="54"/>
      <c r="R20" s="57" t="s">
        <v>33</v>
      </c>
      <c r="S20" s="57"/>
      <c r="T20" s="57"/>
      <c r="U20" s="57"/>
      <c r="V20" s="56">
        <f>IF(EUdo="","",EUdo)</f>
      </c>
      <c r="W20" s="56"/>
      <c r="X20" s="56"/>
      <c r="Y20" s="56"/>
      <c r="Z20" s="56"/>
      <c r="AA20" s="56"/>
      <c r="AB20" s="17"/>
      <c r="AD20" s="48">
        <v>1</v>
      </c>
    </row>
    <row r="21" spans="1:28" ht="18" customHeight="1">
      <c r="A21" s="12"/>
      <c r="B21" s="43" t="s">
        <v>35</v>
      </c>
      <c r="C21" s="43"/>
      <c r="D21" s="43"/>
      <c r="E21" s="43"/>
      <c r="F21" s="43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8"/>
    </row>
    <row r="22" spans="1:28" ht="18" customHeight="1">
      <c r="A22" s="12"/>
      <c r="B22" s="43" t="s">
        <v>36</v>
      </c>
      <c r="C22" s="43"/>
      <c r="D22" s="43"/>
      <c r="E22" s="43"/>
      <c r="F22" s="43"/>
      <c r="G22" s="43"/>
      <c r="H22" s="43"/>
      <c r="I22" s="43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38"/>
    </row>
    <row r="23" spans="1:28" ht="18" customHeight="1">
      <c r="A23" s="12"/>
      <c r="B23" s="59"/>
      <c r="C23" s="59"/>
      <c r="D23" s="59"/>
      <c r="E23" s="59"/>
      <c r="F23" s="59"/>
      <c r="G23" s="59"/>
      <c r="H23" s="59"/>
      <c r="I23" s="59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7"/>
    </row>
    <row r="24" spans="1:28" ht="24.75" customHeight="1">
      <c r="A24" s="12"/>
      <c r="B24" s="60" t="s">
        <v>37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</row>
    <row r="25" spans="1:28" ht="18" customHeight="1">
      <c r="A25" s="12"/>
      <c r="B25" s="62" t="s">
        <v>38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1"/>
    </row>
    <row r="26" spans="1:28" ht="30" customHeight="1">
      <c r="A26" s="12"/>
      <c r="B26" s="63" t="s">
        <v>39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4"/>
    </row>
    <row r="27" spans="1:28" ht="18" customHeight="1">
      <c r="A27" s="12"/>
      <c r="B27" s="65" t="str">
        <f>CONCATENATE("Dále prohlašuji, že silniční daň z vozidla použitého k pracovní cestě ",INDEX($AD$14:$AD$15,$AD$16)," zaplacena.")</f>
        <v>Dále prohlašuji, že silniční daň z vozidla použitého k pracovní cestě nebyla zaplacena.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6" t="s">
        <v>40</v>
      </c>
    </row>
    <row r="28" spans="1:28" ht="21" customHeight="1">
      <c r="A28" s="12"/>
      <c r="B28" s="36" t="s">
        <v>16</v>
      </c>
      <c r="C28" s="36"/>
      <c r="D28" s="36"/>
      <c r="E28" s="67"/>
      <c r="F28" s="67"/>
      <c r="G28" s="67"/>
      <c r="H28" s="67"/>
      <c r="I28" s="67"/>
      <c r="M28" s="57" t="s">
        <v>41</v>
      </c>
      <c r="N28" s="57"/>
      <c r="O28" s="57"/>
      <c r="P28" s="57"/>
      <c r="Q28" s="57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19"/>
    </row>
    <row r="29" spans="1:28" ht="10.5" customHeight="1">
      <c r="A29" s="12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19"/>
    </row>
    <row r="30" spans="1:28" ht="12.75">
      <c r="A30" s="1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1"/>
    </row>
    <row r="31" spans="1:28" ht="15" customHeight="1">
      <c r="A31" s="12"/>
      <c r="B31" s="72" t="s">
        <v>42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35"/>
    </row>
    <row r="32" spans="1:28" ht="15" customHeight="1">
      <c r="A32" s="12"/>
      <c r="B32" s="73" t="s">
        <v>43</v>
      </c>
      <c r="C32" s="73"/>
      <c r="D32" s="73"/>
      <c r="E32" s="73"/>
      <c r="F32" s="73"/>
      <c r="G32" s="73"/>
      <c r="H32" s="74"/>
      <c r="I32" s="74"/>
      <c r="J32" s="74"/>
      <c r="K32" s="74"/>
      <c r="L32" s="74"/>
      <c r="M32" s="74"/>
      <c r="AB32" s="12"/>
    </row>
    <row r="33" spans="1:28" ht="15" customHeight="1">
      <c r="A33" s="1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1"/>
    </row>
    <row r="34" spans="1:28" s="83" customFormat="1" ht="17.25" customHeight="1">
      <c r="A34" s="76"/>
      <c r="B34" s="77"/>
      <c r="C34" s="77"/>
      <c r="D34" s="77"/>
      <c r="E34" s="77"/>
      <c r="F34" s="77"/>
      <c r="G34" s="77"/>
      <c r="H34" s="77"/>
      <c r="I34" s="77"/>
      <c r="J34" s="78" t="s">
        <v>44</v>
      </c>
      <c r="K34" s="78"/>
      <c r="L34" s="79" t="s">
        <v>15</v>
      </c>
      <c r="M34" s="79"/>
      <c r="N34" s="79"/>
      <c r="O34" s="79"/>
      <c r="P34" s="80"/>
      <c r="Q34" s="80"/>
      <c r="R34" s="80"/>
      <c r="S34" s="80"/>
      <c r="T34" s="80"/>
      <c r="U34" s="80"/>
      <c r="V34" s="80"/>
      <c r="W34" s="80"/>
      <c r="X34" s="81"/>
      <c r="Y34" s="81"/>
      <c r="Z34" s="81"/>
      <c r="AA34" s="81"/>
      <c r="AB34" s="82"/>
    </row>
    <row r="35" spans="1:28" s="83" customFormat="1" ht="17.25" customHeight="1">
      <c r="A35" s="76"/>
      <c r="B35" s="84" t="s">
        <v>45</v>
      </c>
      <c r="C35" s="85" t="s">
        <v>46</v>
      </c>
      <c r="D35" s="85"/>
      <c r="E35" s="85"/>
      <c r="F35" s="85"/>
      <c r="G35" s="85"/>
      <c r="H35" s="85"/>
      <c r="I35" s="85"/>
      <c r="J35" s="85"/>
      <c r="K35" s="85"/>
      <c r="L35" s="86">
        <f>IF(AD20=1,SUMIF('2.strana tiskopisu'!I12:I37,"AUV",'2.strana tiskopisu'!J12:J37),0)</f>
        <v>0</v>
      </c>
      <c r="M35" s="86"/>
      <c r="N35" s="86"/>
      <c r="O35" s="86"/>
      <c r="P35" s="87"/>
      <c r="Q35" s="87"/>
      <c r="R35" s="87"/>
      <c r="S35" s="87"/>
      <c r="T35" s="87"/>
      <c r="U35" s="87"/>
      <c r="V35" s="87"/>
      <c r="W35" s="87"/>
      <c r="X35" s="88"/>
      <c r="Y35" s="88"/>
      <c r="Z35" s="88"/>
      <c r="AA35" s="88"/>
      <c r="AB35" s="82"/>
    </row>
    <row r="36" spans="1:28" s="83" customFormat="1" ht="17.25" customHeight="1">
      <c r="A36" s="76"/>
      <c r="B36" s="89" t="s">
        <v>47</v>
      </c>
      <c r="C36" s="90" t="s">
        <v>48</v>
      </c>
      <c r="D36" s="90"/>
      <c r="E36" s="90"/>
      <c r="F36" s="90"/>
      <c r="G36" s="90"/>
      <c r="H36" s="90"/>
      <c r="I36" s="90"/>
      <c r="J36" s="90"/>
      <c r="K36" s="90"/>
      <c r="L36" s="91">
        <f>P17</f>
      </c>
      <c r="M36" s="91"/>
      <c r="N36" s="91"/>
      <c r="O36" s="91"/>
      <c r="P36" s="92"/>
      <c r="Q36" s="92"/>
      <c r="R36" s="92"/>
      <c r="S36" s="92"/>
      <c r="T36" s="92"/>
      <c r="U36" s="92"/>
      <c r="V36" s="92"/>
      <c r="W36" s="92"/>
      <c r="X36" s="93"/>
      <c r="Y36" s="93"/>
      <c r="Z36" s="93"/>
      <c r="AA36" s="93"/>
      <c r="AB36" s="82"/>
    </row>
    <row r="37" spans="1:28" s="83" customFormat="1" ht="17.25" customHeight="1">
      <c r="A37" s="76"/>
      <c r="B37" s="89" t="s">
        <v>49</v>
      </c>
      <c r="C37" s="90" t="s">
        <v>50</v>
      </c>
      <c r="D37" s="90"/>
      <c r="E37" s="90"/>
      <c r="F37" s="90"/>
      <c r="G37" s="90"/>
      <c r="H37" s="90"/>
      <c r="I37" s="90"/>
      <c r="J37" s="90"/>
      <c r="K37" s="90"/>
      <c r="L37" s="94">
        <f>IF(L35=0,0,Cena_benzinu)</f>
        <v>0</v>
      </c>
      <c r="M37" s="94"/>
      <c r="N37" s="94"/>
      <c r="O37" s="94"/>
      <c r="P37" s="92"/>
      <c r="Q37" s="92"/>
      <c r="R37" s="92"/>
      <c r="S37" s="92"/>
      <c r="T37" s="92"/>
      <c r="U37" s="92"/>
      <c r="V37" s="92"/>
      <c r="W37" s="92"/>
      <c r="X37" s="93"/>
      <c r="Y37" s="93"/>
      <c r="Z37" s="93"/>
      <c r="AA37" s="93"/>
      <c r="AB37" s="82"/>
    </row>
    <row r="38" spans="1:28" s="83" customFormat="1" ht="17.25" customHeight="1">
      <c r="A38" s="76"/>
      <c r="B38" s="89" t="s">
        <v>51</v>
      </c>
      <c r="C38" s="90" t="s">
        <v>52</v>
      </c>
      <c r="D38" s="90"/>
      <c r="E38" s="90"/>
      <c r="F38" s="90"/>
      <c r="G38" s="90"/>
      <c r="H38" s="90"/>
      <c r="I38" s="90"/>
      <c r="J38" s="90"/>
      <c r="K38" s="90"/>
      <c r="L38" s="95">
        <f>IF(ISERR(L35*L36*L37/100),"",(L35*L36*L37/100))</f>
        <v>0</v>
      </c>
      <c r="M38" s="95"/>
      <c r="N38" s="95"/>
      <c r="O38" s="95"/>
      <c r="P38" s="96"/>
      <c r="Q38" s="96"/>
      <c r="R38" s="96"/>
      <c r="S38" s="96"/>
      <c r="T38" s="96"/>
      <c r="U38" s="96"/>
      <c r="V38" s="96"/>
      <c r="W38" s="96"/>
      <c r="X38" s="97"/>
      <c r="Y38" s="97"/>
      <c r="Z38" s="97"/>
      <c r="AA38" s="97"/>
      <c r="AB38" s="82"/>
    </row>
    <row r="39" spans="1:28" s="83" customFormat="1" ht="17.25" customHeight="1">
      <c r="A39" s="76"/>
      <c r="B39" s="98" t="s">
        <v>53</v>
      </c>
      <c r="C39" s="98"/>
      <c r="D39" s="98"/>
      <c r="E39" s="98"/>
      <c r="F39" s="98"/>
      <c r="G39" s="98"/>
      <c r="H39" s="98"/>
      <c r="I39" s="98"/>
      <c r="J39" s="98"/>
      <c r="K39" s="98"/>
      <c r="L39" s="99">
        <f>L35*Nahr_za_km</f>
        <v>0</v>
      </c>
      <c r="M39" s="99"/>
      <c r="N39" s="99"/>
      <c r="O39" s="99"/>
      <c r="P39" s="100" t="s">
        <v>54</v>
      </c>
      <c r="Q39" s="100"/>
      <c r="R39" s="100"/>
      <c r="S39" s="100"/>
      <c r="T39" s="100"/>
      <c r="U39" s="100"/>
      <c r="V39" s="100"/>
      <c r="W39" s="100"/>
      <c r="X39" s="101">
        <f>IF(AD20=1,IF(ISERR(L38+L39),0,L38+L39),IF(AD20=2,X9,0))</f>
        <v>0</v>
      </c>
      <c r="Y39" s="101"/>
      <c r="Z39" s="101"/>
      <c r="AA39" s="101"/>
      <c r="AB39" s="82"/>
    </row>
    <row r="40" spans="1:28" ht="12.75">
      <c r="A40" s="1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1"/>
    </row>
    <row r="41" spans="1:28" ht="16.5" customHeight="1">
      <c r="A41" s="12"/>
      <c r="B41" s="90" t="str">
        <f>IF(AD16=1,"Silniční daň za dobu pracovní cesty činí:","")</f>
        <v>Silniční daň za dobu pracovní cesty činí:</v>
      </c>
      <c r="C41" s="90"/>
      <c r="D41" s="90"/>
      <c r="E41" s="90"/>
      <c r="F41" s="90"/>
      <c r="G41" s="90"/>
      <c r="H41" s="90"/>
      <c r="I41" s="90"/>
      <c r="J41" s="90"/>
      <c r="K41" s="90"/>
      <c r="L41" s="102">
        <f>IF(B41="",0,'2.strana tiskopisu'!V38)</f>
        <v>0</v>
      </c>
      <c r="M41" s="102"/>
      <c r="N41" s="102"/>
      <c r="O41" s="102"/>
      <c r="T41" s="75"/>
      <c r="U41" s="75"/>
      <c r="V41" s="75"/>
      <c r="W41" s="75"/>
      <c r="X41" s="75"/>
      <c r="Y41" s="75"/>
      <c r="Z41" s="75"/>
      <c r="AA41" s="75"/>
      <c r="AB41" s="71"/>
    </row>
    <row r="42" spans="1:28" ht="37.5" customHeight="1">
      <c r="A42" s="12"/>
      <c r="B42" s="103" t="s">
        <v>55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</row>
    <row r="43" spans="1:28" ht="16.5" customHeight="1">
      <c r="A43" s="12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4"/>
    </row>
    <row r="44" spans="1:28" ht="6" customHeight="1">
      <c r="A44" s="12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</row>
    <row r="45" spans="1:28" s="83" customFormat="1" ht="24.75" customHeight="1">
      <c r="A45" s="76"/>
      <c r="B45" s="106" t="s">
        <v>56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</row>
    <row r="46" spans="1:28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</sheetData>
  <sheetProtection sheet="1" selectLockedCells="1"/>
  <mergeCells count="98">
    <mergeCell ref="J2:S2"/>
    <mergeCell ref="E3:AA3"/>
    <mergeCell ref="B4:AA4"/>
    <mergeCell ref="B5:AA5"/>
    <mergeCell ref="B6:AA6"/>
    <mergeCell ref="B7:AA7"/>
    <mergeCell ref="B8:AA8"/>
    <mergeCell ref="B9:W9"/>
    <mergeCell ref="X9:Z9"/>
    <mergeCell ref="B10:D10"/>
    <mergeCell ref="E10:I10"/>
    <mergeCell ref="J10:Q10"/>
    <mergeCell ref="R10:AA10"/>
    <mergeCell ref="B11:AA11"/>
    <mergeCell ref="B12:AA12"/>
    <mergeCell ref="B13:I13"/>
    <mergeCell ref="J13:AA13"/>
    <mergeCell ref="B14:E14"/>
    <mergeCell ref="F14:M14"/>
    <mergeCell ref="N14:Q14"/>
    <mergeCell ref="R14:Y14"/>
    <mergeCell ref="Z14:AA14"/>
    <mergeCell ref="B15:H15"/>
    <mergeCell ref="I15:R15"/>
    <mergeCell ref="S15:U15"/>
    <mergeCell ref="V15:AA15"/>
    <mergeCell ref="B16:E16"/>
    <mergeCell ref="F16:R16"/>
    <mergeCell ref="S16:W16"/>
    <mergeCell ref="X16:AA16"/>
    <mergeCell ref="B17:O17"/>
    <mergeCell ref="P17:AA17"/>
    <mergeCell ref="B18:E18"/>
    <mergeCell ref="F18:AA18"/>
    <mergeCell ref="B19:I19"/>
    <mergeCell ref="J19:Q19"/>
    <mergeCell ref="R19:U19"/>
    <mergeCell ref="V19:AA19"/>
    <mergeCell ref="B20:I20"/>
    <mergeCell ref="J20:Q20"/>
    <mergeCell ref="R20:U20"/>
    <mergeCell ref="V20:AA20"/>
    <mergeCell ref="B21:F21"/>
    <mergeCell ref="G21:AA21"/>
    <mergeCell ref="B22:I22"/>
    <mergeCell ref="J22:AA22"/>
    <mergeCell ref="J23:AA23"/>
    <mergeCell ref="B24:AA24"/>
    <mergeCell ref="B25:AA25"/>
    <mergeCell ref="B26:AA26"/>
    <mergeCell ref="B27:AA27"/>
    <mergeCell ref="B28:D28"/>
    <mergeCell ref="E28:I28"/>
    <mergeCell ref="J28:L28"/>
    <mergeCell ref="M28:Q28"/>
    <mergeCell ref="R28:AA28"/>
    <mergeCell ref="B29:AA29"/>
    <mergeCell ref="B30:AA30"/>
    <mergeCell ref="B31:AA31"/>
    <mergeCell ref="B32:G32"/>
    <mergeCell ref="H32:M32"/>
    <mergeCell ref="N32:AA32"/>
    <mergeCell ref="B33:AA33"/>
    <mergeCell ref="B34:I34"/>
    <mergeCell ref="J34:K34"/>
    <mergeCell ref="L34:O34"/>
    <mergeCell ref="P34:S34"/>
    <mergeCell ref="T34:W34"/>
    <mergeCell ref="X34:AA34"/>
    <mergeCell ref="C35:K35"/>
    <mergeCell ref="L35:O35"/>
    <mergeCell ref="P35:S35"/>
    <mergeCell ref="T35:W35"/>
    <mergeCell ref="X35:AA35"/>
    <mergeCell ref="C36:K36"/>
    <mergeCell ref="L36:O36"/>
    <mergeCell ref="P36:S36"/>
    <mergeCell ref="T36:W36"/>
    <mergeCell ref="X36:AA36"/>
    <mergeCell ref="C37:K37"/>
    <mergeCell ref="L37:O37"/>
    <mergeCell ref="P37:S37"/>
    <mergeCell ref="T37:W37"/>
    <mergeCell ref="X37:AA37"/>
    <mergeCell ref="C38:K38"/>
    <mergeCell ref="L38:O38"/>
    <mergeCell ref="P38:S38"/>
    <mergeCell ref="T38:W38"/>
    <mergeCell ref="X38:AA38"/>
    <mergeCell ref="B39:K39"/>
    <mergeCell ref="L39:O39"/>
    <mergeCell ref="P39:W39"/>
    <mergeCell ref="X39:AA39"/>
    <mergeCell ref="B40:AA40"/>
    <mergeCell ref="B41:K41"/>
    <mergeCell ref="L41:O41"/>
    <mergeCell ref="B42:AA42"/>
    <mergeCell ref="B45:AA45"/>
  </mergeCells>
  <conditionalFormatting sqref="B41:K41">
    <cfRule type="cellIs" priority="1" dxfId="0" operator="equal" stopIfTrue="1">
      <formula>""</formula>
    </cfRule>
  </conditionalFormatting>
  <conditionalFormatting sqref="L41:O41">
    <cfRule type="cellIs" priority="2" dxfId="1" operator="notEqual" stopIfTrue="1">
      <formula>0</formula>
    </cfRule>
    <cfRule type="cellIs" priority="3" dxfId="2" operator="equal" stopIfTrue="1">
      <formula>0</formula>
    </cfRule>
  </conditionalFormatting>
  <conditionalFormatting sqref="X9:AA9">
    <cfRule type="expression" priority="4" dxfId="3" stopIfTrue="1">
      <formula>OR('Pouziti soukr.vozidla'!$AD$20=1,'Pouziti soukr.vozidla'!$AD$20=3)</formula>
    </cfRule>
  </conditionalFormatting>
  <printOptions horizontalCentered="1"/>
  <pageMargins left="0.31527777777777777" right="0.31527777777777777" top="0.5902777777777778" bottom="0.5902777777777778" header="0.5118055555555555" footer="0.5118055555555555"/>
  <pageSetup horizontalDpi="300" verticalDpi="3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BC44"/>
  <sheetViews>
    <sheetView showGridLines="0" showRowColHeaders="0" workbookViewId="0" topLeftCell="A16">
      <selection activeCell="E8" sqref="E8"/>
    </sheetView>
  </sheetViews>
  <sheetFormatPr defaultColWidth="9.140625" defaultRowHeight="12.75"/>
  <cols>
    <col min="1" max="1" width="5.7109375" style="11" customWidth="1"/>
    <col min="2" max="27" width="3.7109375" style="11" customWidth="1"/>
    <col min="28" max="28" width="5.7109375" style="11" customWidth="1"/>
    <col min="29" max="29" width="2.8515625" style="11" customWidth="1"/>
    <col min="30" max="30" width="0" style="11" hidden="1" customWidth="1"/>
    <col min="31" max="16384" width="9.140625" style="11" customWidth="1"/>
  </cols>
  <sheetData>
    <row r="1" spans="1:28" ht="13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31" ht="51" customHeight="1">
      <c r="A2" s="12"/>
      <c r="B2" s="12"/>
      <c r="C2" s="12"/>
      <c r="D2" s="12"/>
      <c r="E2" s="12"/>
      <c r="F2" s="12"/>
      <c r="G2" s="12"/>
      <c r="H2" s="12"/>
      <c r="I2" s="12"/>
      <c r="J2" s="13" t="s">
        <v>10</v>
      </c>
      <c r="K2" s="13"/>
      <c r="L2" s="13"/>
      <c r="M2" s="13"/>
      <c r="N2" s="13"/>
      <c r="O2" s="13"/>
      <c r="P2" s="13"/>
      <c r="Q2" s="13"/>
      <c r="R2" s="13"/>
      <c r="S2" s="13"/>
      <c r="T2" s="12"/>
      <c r="U2" s="12"/>
      <c r="V2" s="12"/>
      <c r="W2" s="12"/>
      <c r="X2" s="12"/>
      <c r="Y2" s="12"/>
      <c r="Z2" s="12"/>
      <c r="AA2" s="12"/>
      <c r="AB2" s="12"/>
      <c r="AE2" s="14"/>
    </row>
    <row r="3" spans="1:28" ht="42" customHeight="1">
      <c r="A3" s="12"/>
      <c r="B3" s="15"/>
      <c r="C3" s="15"/>
      <c r="D3" s="15"/>
      <c r="E3" s="16" t="s">
        <v>57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7"/>
    </row>
    <row r="4" spans="1:28" ht="8.25" customHeight="1">
      <c r="A4" s="12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</row>
    <row r="5" spans="1:28" ht="46.5" customHeight="1">
      <c r="A5" s="12"/>
      <c r="B5" s="20" t="s">
        <v>58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</row>
    <row r="6" spans="1:28" ht="28.5" customHeight="1">
      <c r="A6" s="12"/>
      <c r="B6" s="22" t="s">
        <v>59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1"/>
    </row>
    <row r="7" spans="1:28" ht="30.75" customHeight="1">
      <c r="A7" s="12"/>
      <c r="B7" s="108" t="s">
        <v>60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21"/>
    </row>
    <row r="8" spans="1:28" ht="33.75" customHeight="1">
      <c r="A8" s="12"/>
      <c r="B8" s="28" t="s">
        <v>16</v>
      </c>
      <c r="C8" s="28"/>
      <c r="D8" s="28"/>
      <c r="E8" s="29"/>
      <c r="F8" s="29"/>
      <c r="G8" s="29"/>
      <c r="H8" s="29"/>
      <c r="I8" s="29"/>
      <c r="J8" s="30" t="s">
        <v>17</v>
      </c>
      <c r="K8" s="30"/>
      <c r="L8" s="30"/>
      <c r="M8" s="30"/>
      <c r="N8" s="30"/>
      <c r="O8" s="30"/>
      <c r="P8" s="30"/>
      <c r="Q8" s="30"/>
      <c r="R8" s="31"/>
      <c r="S8" s="31"/>
      <c r="T8" s="31"/>
      <c r="U8" s="31"/>
      <c r="V8" s="31"/>
      <c r="W8" s="31"/>
      <c r="X8" s="31"/>
      <c r="Y8" s="31"/>
      <c r="Z8" s="31"/>
      <c r="AA8" s="31"/>
      <c r="AB8" s="21"/>
    </row>
    <row r="9" spans="1:28" ht="9" customHeight="1">
      <c r="A9" s="12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32"/>
    </row>
    <row r="10" spans="1:28" ht="4.5" customHeight="1">
      <c r="A10" s="12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5"/>
    </row>
    <row r="11" spans="1:28" ht="18" customHeight="1">
      <c r="A11" s="12"/>
      <c r="B11" s="43" t="s">
        <v>18</v>
      </c>
      <c r="C11" s="43"/>
      <c r="D11" s="43"/>
      <c r="E11" s="43"/>
      <c r="F11" s="43"/>
      <c r="G11" s="43"/>
      <c r="H11" s="43"/>
      <c r="I11" s="43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8"/>
    </row>
    <row r="12" spans="1:30" ht="18" customHeight="1">
      <c r="A12" s="12"/>
      <c r="B12" s="36" t="s">
        <v>19</v>
      </c>
      <c r="C12" s="36"/>
      <c r="D12" s="36"/>
      <c r="E12" s="36"/>
      <c r="F12" s="39"/>
      <c r="G12" s="39"/>
      <c r="H12" s="39"/>
      <c r="I12" s="39"/>
      <c r="J12" s="39"/>
      <c r="K12" s="39"/>
      <c r="L12" s="39"/>
      <c r="M12" s="39"/>
      <c r="N12" s="40" t="s">
        <v>20</v>
      </c>
      <c r="O12" s="40"/>
      <c r="P12" s="40"/>
      <c r="Q12" s="40"/>
      <c r="R12" s="41"/>
      <c r="S12" s="41"/>
      <c r="T12" s="41"/>
      <c r="U12" s="41"/>
      <c r="V12" s="41"/>
      <c r="W12" s="41"/>
      <c r="X12" s="41"/>
      <c r="Y12" s="41"/>
      <c r="Z12" s="40" t="s">
        <v>21</v>
      </c>
      <c r="AA12" s="40"/>
      <c r="AB12" s="42"/>
      <c r="AD12" s="110" t="s">
        <v>22</v>
      </c>
    </row>
    <row r="13" spans="1:30" ht="18" customHeight="1">
      <c r="A13" s="12"/>
      <c r="B13" s="43" t="s">
        <v>23</v>
      </c>
      <c r="C13" s="43"/>
      <c r="D13" s="43"/>
      <c r="E13" s="43"/>
      <c r="F13" s="43"/>
      <c r="G13" s="43"/>
      <c r="H13" s="43"/>
      <c r="I13" s="44" t="str">
        <f>CONCATENATE(Titul,Jmeno," ",Prijmeni)</f>
        <v>    </v>
      </c>
      <c r="J13" s="44"/>
      <c r="K13" s="44"/>
      <c r="L13" s="44"/>
      <c r="M13" s="44"/>
      <c r="N13" s="44"/>
      <c r="O13" s="44"/>
      <c r="P13" s="44"/>
      <c r="Q13" s="44"/>
      <c r="R13" s="44"/>
      <c r="S13" s="111" t="s">
        <v>24</v>
      </c>
      <c r="T13" s="111"/>
      <c r="U13" s="111"/>
      <c r="V13" s="45" t="str">
        <f>IF(Pracoviste="","",Pracoviste)</f>
        <v> </v>
      </c>
      <c r="W13" s="45"/>
      <c r="X13" s="45"/>
      <c r="Y13" s="45"/>
      <c r="Z13" s="45"/>
      <c r="AA13" s="45"/>
      <c r="AB13" s="17"/>
      <c r="AD13" s="110" t="s">
        <v>25</v>
      </c>
    </row>
    <row r="14" spans="1:30" ht="18" customHeight="1">
      <c r="A14" s="12"/>
      <c r="B14" s="43" t="s">
        <v>26</v>
      </c>
      <c r="C14" s="43"/>
      <c r="D14" s="43"/>
      <c r="E14" s="43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 t="s">
        <v>27</v>
      </c>
      <c r="T14" s="40"/>
      <c r="U14" s="40"/>
      <c r="V14" s="40"/>
      <c r="W14" s="40"/>
      <c r="X14" s="39"/>
      <c r="Y14" s="39"/>
      <c r="Z14" s="39"/>
      <c r="AA14" s="39"/>
      <c r="AB14" s="47"/>
      <c r="AD14" s="48">
        <v>1</v>
      </c>
    </row>
    <row r="15" spans="1:30" ht="18" customHeight="1">
      <c r="A15" s="1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50"/>
      <c r="AD15" s="51" t="s">
        <v>61</v>
      </c>
    </row>
    <row r="16" spans="1:55" ht="18" customHeight="1">
      <c r="A16" s="12"/>
      <c r="B16" s="43"/>
      <c r="C16" s="43"/>
      <c r="D16" s="43"/>
      <c r="E16" s="4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53"/>
      <c r="AD16" s="51" t="s">
        <v>62</v>
      </c>
      <c r="AE16" s="15"/>
      <c r="AF16" s="15"/>
      <c r="AG16" s="15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</row>
    <row r="17" spans="1:30" ht="18" customHeight="1">
      <c r="A17" s="12"/>
      <c r="B17" s="43"/>
      <c r="C17" s="43"/>
      <c r="D17" s="43"/>
      <c r="E17" s="43"/>
      <c r="F17" s="43"/>
      <c r="G17" s="43"/>
      <c r="H17" s="43"/>
      <c r="I17" s="43"/>
      <c r="J17" s="114"/>
      <c r="K17" s="114"/>
      <c r="L17" s="114"/>
      <c r="M17" s="114"/>
      <c r="N17" s="114"/>
      <c r="O17" s="114"/>
      <c r="P17" s="114"/>
      <c r="Q17" s="114"/>
      <c r="R17" s="57"/>
      <c r="S17" s="57"/>
      <c r="T17" s="57"/>
      <c r="U17" s="57"/>
      <c r="V17" s="115"/>
      <c r="W17" s="115"/>
      <c r="X17" s="115"/>
      <c r="Y17" s="115"/>
      <c r="Z17" s="115"/>
      <c r="AA17" s="115"/>
      <c r="AB17" s="17"/>
      <c r="AD17" s="48">
        <v>3</v>
      </c>
    </row>
    <row r="18" spans="1:28" ht="18" customHeight="1">
      <c r="A18" s="12"/>
      <c r="B18" s="43" t="s">
        <v>35</v>
      </c>
      <c r="C18" s="43"/>
      <c r="D18" s="43"/>
      <c r="E18" s="43"/>
      <c r="F18" s="43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8"/>
    </row>
    <row r="19" spans="1:28" ht="18" customHeight="1">
      <c r="A19" s="12"/>
      <c r="B19" s="43" t="s">
        <v>63</v>
      </c>
      <c r="C19" s="43"/>
      <c r="D19" s="43"/>
      <c r="E19" s="43"/>
      <c r="F19" s="43"/>
      <c r="G19" s="43"/>
      <c r="H19" s="43"/>
      <c r="I19" s="43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38"/>
    </row>
    <row r="20" spans="1:28" ht="18" customHeight="1">
      <c r="A20" s="12"/>
      <c r="B20" s="59"/>
      <c r="C20" s="59"/>
      <c r="D20" s="59"/>
      <c r="E20" s="59"/>
      <c r="F20" s="59"/>
      <c r="G20" s="59"/>
      <c r="H20" s="59"/>
      <c r="I20" s="59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7"/>
    </row>
    <row r="21" spans="1:28" ht="18" customHeight="1">
      <c r="A21" s="12"/>
      <c r="B21" s="59"/>
      <c r="C21" s="59"/>
      <c r="D21" s="59"/>
      <c r="E21" s="59"/>
      <c r="F21" s="59"/>
      <c r="G21" s="59"/>
      <c r="H21" s="59"/>
      <c r="I21" s="59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47"/>
    </row>
    <row r="22" spans="1:28" ht="24.75" customHeight="1">
      <c r="A22" s="12"/>
      <c r="B22" s="60" t="s">
        <v>37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/>
    </row>
    <row r="23" spans="1:28" ht="18" customHeight="1">
      <c r="A23" s="12"/>
      <c r="B23" s="117" t="s">
        <v>64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61"/>
    </row>
    <row r="24" spans="1:28" ht="24" customHeight="1">
      <c r="A24" s="12"/>
      <c r="B24" s="63" t="s">
        <v>65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</row>
    <row r="25" spans="1:28" ht="21" customHeight="1">
      <c r="A25" s="12"/>
      <c r="B25" s="65" t="str">
        <f>CONCATENATE("Dále prohlašuji, že silniční daň z vozidla použitého k pracovní cestě ",INDEX($AD$12:$AD$13,$AD$14)," zaplacena")</f>
        <v>Dále prohlašuji, že silniční daň z vozidla použitého k pracovní cestě nebyla zaplacena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6" t="s">
        <v>40</v>
      </c>
    </row>
    <row r="26" spans="1:28" ht="21" customHeight="1">
      <c r="A26" s="12"/>
      <c r="B26" s="36" t="s">
        <v>16</v>
      </c>
      <c r="C26" s="36"/>
      <c r="D26" s="36"/>
      <c r="E26" s="67"/>
      <c r="F26" s="67"/>
      <c r="G26" s="67"/>
      <c r="H26" s="67"/>
      <c r="I26" s="67"/>
      <c r="M26" s="57" t="s">
        <v>41</v>
      </c>
      <c r="N26" s="57"/>
      <c r="O26" s="57"/>
      <c r="P26" s="57"/>
      <c r="Q26" s="57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118"/>
    </row>
    <row r="27" spans="1:28" ht="10.5" customHeight="1">
      <c r="A27" s="12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38"/>
    </row>
    <row r="28" spans="1:28" ht="12.75">
      <c r="A28" s="1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1"/>
    </row>
    <row r="29" spans="1:28" ht="12.75">
      <c r="A29" s="1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1"/>
    </row>
    <row r="30" spans="1:28" ht="15" customHeight="1">
      <c r="A30" s="12"/>
      <c r="B30" s="72" t="s">
        <v>66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35"/>
    </row>
    <row r="31" spans="1:28" ht="15" customHeight="1">
      <c r="A31" s="12"/>
      <c r="B31" s="73" t="s">
        <v>43</v>
      </c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AB31" s="12"/>
    </row>
    <row r="32" spans="1:28" ht="15" customHeight="1">
      <c r="A32" s="1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1"/>
    </row>
    <row r="33" spans="1:28" s="83" customFormat="1" ht="17.25" customHeight="1">
      <c r="A33" s="76"/>
      <c r="B33" s="77"/>
      <c r="C33" s="77"/>
      <c r="D33" s="77"/>
      <c r="E33" s="77"/>
      <c r="F33" s="77"/>
      <c r="G33" s="77"/>
      <c r="H33" s="77"/>
      <c r="I33" s="77"/>
      <c r="J33" s="78" t="s">
        <v>44</v>
      </c>
      <c r="K33" s="78"/>
      <c r="L33" s="119" t="s">
        <v>15</v>
      </c>
      <c r="M33" s="119"/>
      <c r="N33" s="119"/>
      <c r="O33" s="119"/>
      <c r="P33" s="120"/>
      <c r="Q33" s="120"/>
      <c r="R33" s="120"/>
      <c r="S33" s="120"/>
      <c r="T33" s="120"/>
      <c r="U33" s="120"/>
      <c r="V33" s="120"/>
      <c r="W33" s="120"/>
      <c r="X33" s="121"/>
      <c r="Y33" s="121"/>
      <c r="Z33" s="121"/>
      <c r="AA33" s="121"/>
      <c r="AB33" s="82"/>
    </row>
    <row r="34" spans="1:28" s="83" customFormat="1" ht="17.25" customHeight="1">
      <c r="A34" s="76"/>
      <c r="B34" s="84" t="s">
        <v>45</v>
      </c>
      <c r="C34" s="122" t="s">
        <v>46</v>
      </c>
      <c r="D34" s="122"/>
      <c r="E34" s="122"/>
      <c r="F34" s="122"/>
      <c r="G34" s="122"/>
      <c r="H34" s="122"/>
      <c r="I34" s="122"/>
      <c r="J34" s="122"/>
      <c r="K34" s="122"/>
      <c r="L34" s="123">
        <f>SUMIF('2.strana tiskopisu'!I12:I37,"AUP",'2.strana tiskopisu'!J12:J37)</f>
        <v>0</v>
      </c>
      <c r="M34" s="123"/>
      <c r="N34" s="123"/>
      <c r="O34" s="123"/>
      <c r="P34" s="87"/>
      <c r="Q34" s="87"/>
      <c r="R34" s="87"/>
      <c r="S34" s="87"/>
      <c r="T34" s="87"/>
      <c r="U34" s="87"/>
      <c r="V34" s="87"/>
      <c r="W34" s="87"/>
      <c r="X34" s="88"/>
      <c r="Y34" s="88"/>
      <c r="Z34" s="88"/>
      <c r="AA34" s="88"/>
      <c r="AB34" s="82"/>
    </row>
    <row r="35" spans="1:28" s="83" customFormat="1" ht="17.25" customHeight="1">
      <c r="A35" s="76"/>
      <c r="B35" s="89" t="s">
        <v>47</v>
      </c>
      <c r="C35" s="124" t="s">
        <v>67</v>
      </c>
      <c r="D35" s="124"/>
      <c r="E35" s="124"/>
      <c r="F35" s="124"/>
      <c r="G35" s="124"/>
      <c r="H35" s="124"/>
      <c r="I35" s="124"/>
      <c r="J35" s="124"/>
      <c r="K35" s="124"/>
      <c r="L35" s="125">
        <f>IF(G11="",0,'2.strana tiskopisu'!N32)</f>
        <v>0</v>
      </c>
      <c r="M35" s="125"/>
      <c r="N35" s="125"/>
      <c r="O35" s="125"/>
      <c r="P35" s="92"/>
      <c r="Q35" s="92"/>
      <c r="R35" s="92"/>
      <c r="S35" s="92"/>
      <c r="T35" s="92"/>
      <c r="U35" s="92"/>
      <c r="V35" s="92"/>
      <c r="W35" s="92"/>
      <c r="X35" s="93"/>
      <c r="Y35" s="93"/>
      <c r="Z35" s="93"/>
      <c r="AA35" s="93"/>
      <c r="AB35" s="82"/>
    </row>
    <row r="36" spans="1:28" s="83" customFormat="1" ht="17.25" customHeight="1">
      <c r="A36" s="76"/>
      <c r="B36" s="126" t="s">
        <v>49</v>
      </c>
      <c r="C36" s="127" t="s">
        <v>68</v>
      </c>
      <c r="D36" s="127"/>
      <c r="E36" s="127"/>
      <c r="F36" s="127"/>
      <c r="G36" s="127"/>
      <c r="H36" s="127"/>
      <c r="I36" s="127"/>
      <c r="J36" s="127"/>
      <c r="K36" s="127"/>
      <c r="L36" s="128">
        <f>IF(G11="",0,'2.strana tiskopisu'!N12)</f>
        <v>0</v>
      </c>
      <c r="M36" s="128"/>
      <c r="N36" s="128"/>
      <c r="O36" s="128"/>
      <c r="P36" s="92"/>
      <c r="Q36" s="92"/>
      <c r="R36" s="92"/>
      <c r="S36" s="92"/>
      <c r="T36" s="92"/>
      <c r="U36" s="92"/>
      <c r="V36" s="92"/>
      <c r="W36" s="92"/>
      <c r="X36" s="93"/>
      <c r="Y36" s="93"/>
      <c r="Z36" s="93"/>
      <c r="AA36" s="93"/>
      <c r="AB36" s="82"/>
    </row>
    <row r="37" spans="1:28" s="83" customFormat="1" ht="17.25" customHeight="1">
      <c r="A37" s="76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30"/>
      <c r="M37" s="130"/>
      <c r="N37" s="130"/>
      <c r="O37" s="130"/>
      <c r="P37" s="131" t="s">
        <v>69</v>
      </c>
      <c r="Q37" s="131"/>
      <c r="R37" s="131"/>
      <c r="S37" s="131"/>
      <c r="T37" s="131"/>
      <c r="U37" s="131"/>
      <c r="V37" s="131"/>
      <c r="W37" s="131"/>
      <c r="X37" s="101">
        <f>L35+L36</f>
        <v>0</v>
      </c>
      <c r="Y37" s="101"/>
      <c r="Z37" s="101"/>
      <c r="AA37" s="101"/>
      <c r="AB37" s="82"/>
    </row>
    <row r="38" spans="1:28" ht="12.75">
      <c r="A38" s="1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1"/>
    </row>
    <row r="39" spans="1:28" ht="16.5" customHeight="1">
      <c r="A39" s="12"/>
      <c r="B39" s="90" t="str">
        <f>IF(AD14=1,"Silniční daň za dobu pracovní cesty činí:","")</f>
        <v>Silniční daň za dobu pracovní cesty činí:</v>
      </c>
      <c r="C39" s="90"/>
      <c r="D39" s="90"/>
      <c r="E39" s="90"/>
      <c r="F39" s="90"/>
      <c r="G39" s="90"/>
      <c r="H39" s="90"/>
      <c r="I39" s="90"/>
      <c r="J39" s="90"/>
      <c r="K39" s="90"/>
      <c r="L39" s="102">
        <f>IF(B39="",0,'2.strana tiskopisu'!V38)</f>
        <v>0</v>
      </c>
      <c r="M39" s="102"/>
      <c r="N39" s="102"/>
      <c r="O39" s="102"/>
      <c r="T39" s="75"/>
      <c r="U39" s="75"/>
      <c r="V39" s="75"/>
      <c r="W39" s="75"/>
      <c r="X39" s="75"/>
      <c r="Y39" s="75"/>
      <c r="Z39" s="75"/>
      <c r="AA39" s="75"/>
      <c r="AB39" s="71"/>
    </row>
    <row r="40" spans="1:28" ht="37.5" customHeight="1">
      <c r="A40" s="1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04"/>
    </row>
    <row r="41" spans="1:28" ht="6" customHeight="1">
      <c r="A41" s="12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</row>
    <row r="42" spans="1:28" s="83" customFormat="1" ht="24.75" customHeight="1">
      <c r="A42" s="76"/>
      <c r="B42" s="106" t="s">
        <v>56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/>
    </row>
    <row r="43" spans="1:28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</sheetData>
  <sheetProtection sheet="1" selectLockedCells="1"/>
  <mergeCells count="87">
    <mergeCell ref="J2:S2"/>
    <mergeCell ref="E3:AA3"/>
    <mergeCell ref="B4:AA4"/>
    <mergeCell ref="B5:AA5"/>
    <mergeCell ref="B6:AA6"/>
    <mergeCell ref="B7:AA7"/>
    <mergeCell ref="B8:D8"/>
    <mergeCell ref="E8:I8"/>
    <mergeCell ref="J8:Q8"/>
    <mergeCell ref="R8:AA8"/>
    <mergeCell ref="B9:AA9"/>
    <mergeCell ref="B10:AA10"/>
    <mergeCell ref="B11:I11"/>
    <mergeCell ref="J11:AA11"/>
    <mergeCell ref="B12:E12"/>
    <mergeCell ref="F12:M12"/>
    <mergeCell ref="N12:Q12"/>
    <mergeCell ref="R12:Y12"/>
    <mergeCell ref="Z12:AA12"/>
    <mergeCell ref="B13:H13"/>
    <mergeCell ref="I13:R13"/>
    <mergeCell ref="S13:U13"/>
    <mergeCell ref="V13:AA13"/>
    <mergeCell ref="B14:E14"/>
    <mergeCell ref="F14:R14"/>
    <mergeCell ref="S14:W14"/>
    <mergeCell ref="X14:AA14"/>
    <mergeCell ref="B15:M15"/>
    <mergeCell ref="N15:AA15"/>
    <mergeCell ref="B16:E16"/>
    <mergeCell ref="F16:AA16"/>
    <mergeCell ref="B17:I17"/>
    <mergeCell ref="J17:Q17"/>
    <mergeCell ref="R17:U17"/>
    <mergeCell ref="V17:AA17"/>
    <mergeCell ref="B18:F18"/>
    <mergeCell ref="G18:AA18"/>
    <mergeCell ref="B19:I19"/>
    <mergeCell ref="J19:AA19"/>
    <mergeCell ref="J20:AA20"/>
    <mergeCell ref="B22:AA22"/>
    <mergeCell ref="B23:AA23"/>
    <mergeCell ref="B24:AA24"/>
    <mergeCell ref="B25:AA25"/>
    <mergeCell ref="B26:D26"/>
    <mergeCell ref="E26:I26"/>
    <mergeCell ref="J26:L26"/>
    <mergeCell ref="M26:Q26"/>
    <mergeCell ref="R26:AA26"/>
    <mergeCell ref="B27:AA27"/>
    <mergeCell ref="B28:AA28"/>
    <mergeCell ref="B29:AA29"/>
    <mergeCell ref="B30:AA30"/>
    <mergeCell ref="B31:G31"/>
    <mergeCell ref="H31:M31"/>
    <mergeCell ref="N31:AA31"/>
    <mergeCell ref="B32:AA32"/>
    <mergeCell ref="B33:I33"/>
    <mergeCell ref="J33:K33"/>
    <mergeCell ref="L33:O33"/>
    <mergeCell ref="P33:S33"/>
    <mergeCell ref="T33:W33"/>
    <mergeCell ref="X33:AA33"/>
    <mergeCell ref="C34:K34"/>
    <mergeCell ref="L34:O34"/>
    <mergeCell ref="P34:S34"/>
    <mergeCell ref="T34:W34"/>
    <mergeCell ref="X34:AA34"/>
    <mergeCell ref="C35:K35"/>
    <mergeCell ref="L35:O35"/>
    <mergeCell ref="P35:S35"/>
    <mergeCell ref="T35:W35"/>
    <mergeCell ref="X35:AA35"/>
    <mergeCell ref="C36:K36"/>
    <mergeCell ref="L36:O36"/>
    <mergeCell ref="P36:S36"/>
    <mergeCell ref="T36:W36"/>
    <mergeCell ref="X36:AA36"/>
    <mergeCell ref="B37:K37"/>
    <mergeCell ref="L37:O37"/>
    <mergeCell ref="P37:W37"/>
    <mergeCell ref="X37:AA37"/>
    <mergeCell ref="B38:AA38"/>
    <mergeCell ref="B39:K39"/>
    <mergeCell ref="L39:O39"/>
    <mergeCell ref="B40:AA40"/>
    <mergeCell ref="B42:AA42"/>
  </mergeCells>
  <conditionalFormatting sqref="B39:K39">
    <cfRule type="cellIs" priority="1" dxfId="0" operator="equal" stopIfTrue="1">
      <formula>""</formula>
    </cfRule>
  </conditionalFormatting>
  <conditionalFormatting sqref="L39:O39">
    <cfRule type="cellIs" priority="2" dxfId="1" operator="notEqual" stopIfTrue="1">
      <formula>0</formula>
    </cfRule>
    <cfRule type="cellIs" priority="3" dxfId="2" operator="equal" stopIfTrue="1">
      <formula>0</formula>
    </cfRule>
  </conditionalFormatting>
  <printOptions horizontalCentered="1"/>
  <pageMargins left="0.31527777777777777" right="0.31527777777777777" top="0.5902777777777778" bottom="0.5902777777777778" header="0.5118055555555555" footer="0.5118055555555555"/>
  <pageSetup horizontalDpi="300" verticalDpi="300"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/>
  <dimension ref="A1:Y53"/>
  <sheetViews>
    <sheetView showGridLines="0" showRowColHeaders="0" zoomScale="110" zoomScaleNormal="110" workbookViewId="0" topLeftCell="A13">
      <selection activeCell="G11" sqref="G11"/>
    </sheetView>
  </sheetViews>
  <sheetFormatPr defaultColWidth="9.140625" defaultRowHeight="12.75"/>
  <cols>
    <col min="1" max="1" width="3.7109375" style="133" customWidth="1"/>
    <col min="2" max="5" width="4.7109375" style="133" customWidth="1"/>
    <col min="6" max="6" width="2.8515625" style="133" customWidth="1"/>
    <col min="7" max="7" width="1.8515625" style="133" customWidth="1"/>
    <col min="8" max="8" width="3.8515625" style="133" customWidth="1"/>
    <col min="9" max="11" width="4.7109375" style="133" customWidth="1"/>
    <col min="12" max="12" width="5.28125" style="133" customWidth="1"/>
    <col min="13" max="14" width="4.7109375" style="133" customWidth="1"/>
    <col min="15" max="15" width="4.28125" style="133" customWidth="1"/>
    <col min="16" max="16" width="4.7109375" style="133" customWidth="1"/>
    <col min="17" max="17" width="4.28125" style="133" customWidth="1"/>
    <col min="18" max="18" width="5.7109375" style="133" customWidth="1"/>
    <col min="19" max="21" width="4.7109375" style="133" customWidth="1"/>
    <col min="22" max="22" width="4.00390625" style="133" customWidth="1"/>
    <col min="23" max="23" width="3.57421875" style="133" customWidth="1"/>
    <col min="24" max="24" width="1.1484375" style="133" customWidth="1"/>
    <col min="25" max="25" width="3.7109375" style="133" customWidth="1"/>
    <col min="26" max="16384" width="9.140625" style="133" customWidth="1"/>
  </cols>
  <sheetData>
    <row r="1" spans="1:25" ht="7.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25" ht="49.5" customHeight="1">
      <c r="A2" s="134"/>
      <c r="B2" s="134"/>
      <c r="C2" s="134"/>
      <c r="D2" s="134"/>
      <c r="E2" s="134"/>
      <c r="F2" s="134"/>
      <c r="G2" s="134"/>
      <c r="H2" s="134"/>
      <c r="I2" s="135" t="s">
        <v>10</v>
      </c>
      <c r="J2" s="135"/>
      <c r="K2" s="135"/>
      <c r="L2" s="135"/>
      <c r="M2" s="135"/>
      <c r="N2" s="135"/>
      <c r="O2" s="135"/>
      <c r="P2" s="135"/>
      <c r="Q2" s="135"/>
      <c r="R2" s="134"/>
      <c r="S2" s="134"/>
      <c r="T2" s="134"/>
      <c r="U2" s="134"/>
      <c r="V2" s="134"/>
      <c r="W2" s="134"/>
      <c r="X2" s="134"/>
      <c r="Y2" s="134"/>
    </row>
    <row r="3" spans="1:25" ht="6.75" customHeight="1">
      <c r="A3" s="134"/>
      <c r="B3" s="134"/>
      <c r="C3" s="134"/>
      <c r="D3" s="134"/>
      <c r="E3" s="134"/>
      <c r="F3" s="134"/>
      <c r="G3" s="134"/>
      <c r="H3" s="134"/>
      <c r="I3" s="134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4"/>
      <c r="U3" s="134"/>
      <c r="V3" s="134"/>
      <c r="W3" s="134"/>
      <c r="X3" s="134"/>
      <c r="Y3" s="134"/>
    </row>
    <row r="4" spans="1:25" ht="58.5" customHeight="1">
      <c r="A4" s="134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4"/>
    </row>
    <row r="5" spans="1:25" ht="16.5" customHeight="1">
      <c r="A5" s="134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4"/>
    </row>
    <row r="6" spans="1:25" ht="16.5" customHeight="1">
      <c r="A6" s="134"/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1"/>
      <c r="Y6" s="134"/>
    </row>
    <row r="7" spans="1:25" s="145" customFormat="1" ht="21" customHeight="1">
      <c r="A7" s="142"/>
      <c r="B7" s="143"/>
      <c r="C7" s="143"/>
      <c r="D7" s="143"/>
      <c r="E7" s="144" t="s">
        <v>70</v>
      </c>
      <c r="F7" s="144"/>
      <c r="G7" s="144"/>
      <c r="H7" s="144"/>
      <c r="I7" s="144"/>
      <c r="J7" s="144"/>
      <c r="K7" s="144"/>
      <c r="M7" s="146" t="s">
        <v>71</v>
      </c>
      <c r="N7" s="146"/>
      <c r="O7" s="146"/>
      <c r="P7" s="146"/>
      <c r="Q7" s="146"/>
      <c r="R7" s="147"/>
      <c r="S7" s="147"/>
      <c r="T7" s="147"/>
      <c r="U7" s="147"/>
      <c r="V7" s="147"/>
      <c r="W7" s="147"/>
      <c r="X7" s="148"/>
      <c r="Y7" s="142"/>
    </row>
    <row r="8" spans="1:25" s="145" customFormat="1" ht="15" customHeight="1">
      <c r="A8" s="142"/>
      <c r="B8" s="149"/>
      <c r="C8" s="150"/>
      <c r="D8" s="150"/>
      <c r="E8" s="151" t="s">
        <v>72</v>
      </c>
      <c r="F8" s="151"/>
      <c r="G8" s="151"/>
      <c r="H8" s="151"/>
      <c r="I8" s="151"/>
      <c r="J8" s="151"/>
      <c r="K8" s="151"/>
      <c r="L8" s="151"/>
      <c r="M8" s="152"/>
      <c r="N8" s="153"/>
      <c r="O8" s="154" t="s">
        <v>73</v>
      </c>
      <c r="P8" s="154"/>
      <c r="Q8" s="154"/>
      <c r="R8" s="155" t="str">
        <f>IF(Pracoviste="","",Pracoviste)</f>
        <v> </v>
      </c>
      <c r="S8" s="155"/>
      <c r="T8" s="155"/>
      <c r="U8" s="155"/>
      <c r="V8" s="155"/>
      <c r="W8" s="155"/>
      <c r="X8" s="155"/>
      <c r="Y8" s="142"/>
    </row>
    <row r="9" spans="1:25" s="145" customFormat="1" ht="15" customHeight="1">
      <c r="A9" s="142"/>
      <c r="B9" s="149"/>
      <c r="C9" s="150"/>
      <c r="D9" s="150"/>
      <c r="E9" s="156" t="s">
        <v>74</v>
      </c>
      <c r="F9" s="156"/>
      <c r="G9" s="156"/>
      <c r="H9" s="156"/>
      <c r="I9" s="156"/>
      <c r="J9" s="156"/>
      <c r="K9" s="156"/>
      <c r="L9" s="157"/>
      <c r="M9" s="158"/>
      <c r="N9" s="154" t="s">
        <v>75</v>
      </c>
      <c r="O9" s="154"/>
      <c r="P9" s="154"/>
      <c r="Q9" s="154"/>
      <c r="R9" s="155" t="str">
        <f>IF(Tlf="","",Tlf)</f>
        <v> </v>
      </c>
      <c r="S9" s="155"/>
      <c r="T9" s="155"/>
      <c r="U9" s="155"/>
      <c r="V9" s="155"/>
      <c r="W9" s="155"/>
      <c r="X9" s="155"/>
      <c r="Y9" s="142"/>
    </row>
    <row r="10" spans="1:25" s="145" customFormat="1" ht="15" customHeight="1">
      <c r="A10" s="142"/>
      <c r="B10" s="149"/>
      <c r="C10" s="150"/>
      <c r="D10" s="150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60"/>
      <c r="Q10" s="160"/>
      <c r="R10" s="160"/>
      <c r="S10" s="161"/>
      <c r="T10" s="161"/>
      <c r="U10" s="161"/>
      <c r="V10" s="161"/>
      <c r="W10" s="161"/>
      <c r="X10" s="162"/>
      <c r="Y10" s="142"/>
    </row>
    <row r="11" spans="1:25" s="145" customFormat="1" ht="15" customHeight="1">
      <c r="A11" s="142"/>
      <c r="B11" s="163" t="s">
        <v>76</v>
      </c>
      <c r="C11" s="164"/>
      <c r="D11" s="164"/>
      <c r="E11" s="164"/>
      <c r="F11" s="165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42"/>
    </row>
    <row r="12" spans="1:25" s="145" customFormat="1" ht="15" customHeight="1">
      <c r="A12" s="142"/>
      <c r="B12" s="167" t="s">
        <v>77</v>
      </c>
      <c r="C12" s="167"/>
      <c r="D12" s="167"/>
      <c r="E12" s="167"/>
      <c r="F12" s="165"/>
      <c r="G12" s="168" t="str">
        <f>IF(Bydliste="","",Bydliste)</f>
        <v> </v>
      </c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42"/>
    </row>
    <row r="13" spans="1:25" s="145" customFormat="1" ht="9.75" customHeight="1">
      <c r="A13" s="142"/>
      <c r="B13" s="169"/>
      <c r="C13" s="170"/>
      <c r="D13" s="170"/>
      <c r="E13" s="170"/>
      <c r="F13" s="170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2"/>
      <c r="Y13" s="142"/>
    </row>
    <row r="14" spans="1:25" s="145" customFormat="1" ht="13.5" customHeight="1">
      <c r="A14" s="142"/>
      <c r="B14" s="173" t="s">
        <v>78</v>
      </c>
      <c r="C14" s="173"/>
      <c r="D14" s="173"/>
      <c r="E14" s="173"/>
      <c r="F14" s="173"/>
      <c r="G14" s="173"/>
      <c r="H14" s="173"/>
      <c r="I14" s="174" t="s">
        <v>79</v>
      </c>
      <c r="J14" s="174"/>
      <c r="K14" s="174"/>
      <c r="L14" s="174"/>
      <c r="M14" s="174"/>
      <c r="N14" s="174" t="s">
        <v>80</v>
      </c>
      <c r="O14" s="174"/>
      <c r="P14" s="174"/>
      <c r="Q14" s="174"/>
      <c r="R14" s="174"/>
      <c r="S14" s="175" t="s">
        <v>81</v>
      </c>
      <c r="T14" s="175"/>
      <c r="U14" s="175"/>
      <c r="V14" s="175"/>
      <c r="W14" s="175"/>
      <c r="X14" s="175"/>
      <c r="Y14" s="142"/>
    </row>
    <row r="15" spans="1:25" s="145" customFormat="1" ht="15" customHeight="1">
      <c r="A15" s="142"/>
      <c r="B15" s="176" t="s">
        <v>82</v>
      </c>
      <c r="C15" s="176"/>
      <c r="D15" s="176"/>
      <c r="E15" s="176"/>
      <c r="F15" s="176"/>
      <c r="G15" s="176"/>
      <c r="H15" s="176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8"/>
      <c r="T15" s="178"/>
      <c r="U15" s="178"/>
      <c r="V15" s="178"/>
      <c r="W15" s="178"/>
      <c r="X15" s="178"/>
      <c r="Y15" s="142"/>
    </row>
    <row r="16" spans="1:25" s="145" customFormat="1" ht="15" customHeight="1">
      <c r="A16" s="142"/>
      <c r="B16" s="179"/>
      <c r="C16" s="179"/>
      <c r="D16" s="179"/>
      <c r="E16" s="179"/>
      <c r="F16" s="179"/>
      <c r="G16" s="179"/>
      <c r="H16" s="179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1"/>
      <c r="T16" s="181"/>
      <c r="U16" s="181"/>
      <c r="V16" s="181"/>
      <c r="W16" s="181"/>
      <c r="X16" s="181"/>
      <c r="Y16" s="142"/>
    </row>
    <row r="17" spans="1:25" s="145" customFormat="1" ht="15" customHeight="1">
      <c r="A17" s="142"/>
      <c r="B17" s="182"/>
      <c r="C17" s="182"/>
      <c r="D17" s="182"/>
      <c r="E17" s="182"/>
      <c r="F17" s="182"/>
      <c r="G17" s="182"/>
      <c r="H17" s="182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1"/>
      <c r="T17" s="181"/>
      <c r="U17" s="181"/>
      <c r="V17" s="181"/>
      <c r="W17" s="181"/>
      <c r="X17" s="181"/>
      <c r="Y17" s="142"/>
    </row>
    <row r="18" spans="1:25" s="145" customFormat="1" ht="15" customHeight="1">
      <c r="A18" s="142"/>
      <c r="B18" s="182"/>
      <c r="C18" s="182"/>
      <c r="D18" s="182"/>
      <c r="E18" s="182"/>
      <c r="F18" s="182"/>
      <c r="G18" s="182"/>
      <c r="H18" s="182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1"/>
      <c r="T18" s="181"/>
      <c r="U18" s="181"/>
      <c r="V18" s="181"/>
      <c r="W18" s="181"/>
      <c r="X18" s="181"/>
      <c r="Y18" s="142"/>
    </row>
    <row r="19" spans="1:25" s="145" customFormat="1" ht="15" customHeight="1">
      <c r="A19" s="142"/>
      <c r="B19" s="183"/>
      <c r="C19" s="183"/>
      <c r="D19" s="183"/>
      <c r="E19" s="183"/>
      <c r="F19" s="183"/>
      <c r="G19" s="183"/>
      <c r="H19" s="183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5"/>
      <c r="T19" s="185"/>
      <c r="U19" s="185"/>
      <c r="V19" s="185"/>
      <c r="W19" s="185"/>
      <c r="X19" s="185"/>
      <c r="Y19" s="142"/>
    </row>
    <row r="20" spans="1:25" s="145" customFormat="1" ht="15" customHeight="1">
      <c r="A20" s="142"/>
      <c r="B20" s="186"/>
      <c r="C20" s="186"/>
      <c r="D20" s="186"/>
      <c r="E20" s="186"/>
      <c r="F20" s="186"/>
      <c r="G20" s="186"/>
      <c r="H20" s="186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8"/>
      <c r="T20" s="188"/>
      <c r="U20" s="188"/>
      <c r="V20" s="188"/>
      <c r="W20" s="188"/>
      <c r="X20" s="188"/>
      <c r="Y20" s="142"/>
    </row>
    <row r="21" spans="1:25" s="145" customFormat="1" ht="15" customHeight="1">
      <c r="A21" s="142"/>
      <c r="B21" s="189" t="s">
        <v>83</v>
      </c>
      <c r="C21" s="190"/>
      <c r="D21" s="190"/>
      <c r="E21" s="190"/>
      <c r="F21" s="191"/>
      <c r="G21" s="190"/>
      <c r="H21" s="190"/>
      <c r="I21" s="192" t="s">
        <v>84</v>
      </c>
      <c r="J21" s="192"/>
      <c r="K21" s="193"/>
      <c r="L21" s="191" t="s">
        <v>85</v>
      </c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4"/>
      <c r="Y21" s="142"/>
    </row>
    <row r="22" spans="1:25" s="145" customFormat="1" ht="15" customHeight="1">
      <c r="A22" s="142"/>
      <c r="B22" s="189" t="s">
        <v>86</v>
      </c>
      <c r="C22" s="189"/>
      <c r="D22" s="189"/>
      <c r="E22" s="189"/>
      <c r="F22" s="190"/>
      <c r="G22" s="195">
        <f>IF(Spolucest="",IF(Spolucest1="","",Spolucest1),Spolucest)</f>
      </c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42"/>
    </row>
    <row r="23" spans="1:25" s="145" customFormat="1" ht="15" customHeight="1">
      <c r="A23" s="142"/>
      <c r="B23" s="189" t="s">
        <v>87</v>
      </c>
      <c r="C23" s="189"/>
      <c r="D23" s="189"/>
      <c r="E23" s="189"/>
      <c r="F23" s="190"/>
      <c r="G23" s="196" t="str">
        <f>CONCATENATE(IF(Typ_auta="","","AUV - "),Typ_auta," ",Motor)</f>
        <v> </v>
      </c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42"/>
    </row>
    <row r="24" spans="1:25" s="145" customFormat="1" ht="7.5" customHeight="1">
      <c r="A24" s="142"/>
      <c r="B24" s="197"/>
      <c r="C24" s="198"/>
      <c r="D24" s="198"/>
      <c r="E24" s="198"/>
      <c r="F24" s="198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200"/>
      <c r="Y24" s="142"/>
    </row>
    <row r="25" spans="1:25" s="145" customFormat="1" ht="15" customHeight="1">
      <c r="A25" s="142"/>
      <c r="B25" s="189" t="s">
        <v>88</v>
      </c>
      <c r="C25" s="189"/>
      <c r="D25" s="189"/>
      <c r="E25" s="189"/>
      <c r="F25" s="190"/>
      <c r="G25" s="201"/>
      <c r="H25" s="201"/>
      <c r="I25" s="201"/>
      <c r="J25" s="202" t="s">
        <v>89</v>
      </c>
      <c r="K25" s="202"/>
      <c r="L25" s="202"/>
      <c r="M25" s="203"/>
      <c r="N25" s="203"/>
      <c r="O25" s="204" t="s">
        <v>90</v>
      </c>
      <c r="P25" s="204"/>
      <c r="Q25" s="204"/>
      <c r="R25" s="205"/>
      <c r="S25" s="205"/>
      <c r="T25" s="205"/>
      <c r="U25" s="205"/>
      <c r="V25" s="205"/>
      <c r="W25" s="205"/>
      <c r="X25" s="205"/>
      <c r="Y25" s="142"/>
    </row>
    <row r="26" spans="1:25" s="145" customFormat="1" ht="18.75" customHeight="1">
      <c r="A26" s="142"/>
      <c r="B26" s="189" t="s">
        <v>91</v>
      </c>
      <c r="C26" s="189"/>
      <c r="D26" s="189"/>
      <c r="E26" s="189"/>
      <c r="F26" s="190"/>
      <c r="G26" s="206" t="s">
        <v>92</v>
      </c>
      <c r="H26" s="206"/>
      <c r="I26" s="206"/>
      <c r="J26" s="202"/>
      <c r="K26" s="191" t="s">
        <v>93</v>
      </c>
      <c r="L26" s="191"/>
      <c r="M26" s="207" t="s">
        <v>94</v>
      </c>
      <c r="N26" s="207"/>
      <c r="O26" s="207"/>
      <c r="P26" s="207"/>
      <c r="Q26" s="207"/>
      <c r="R26" s="207"/>
      <c r="S26" s="208"/>
      <c r="T26" s="208"/>
      <c r="U26" s="208"/>
      <c r="V26" s="208"/>
      <c r="W26" s="208"/>
      <c r="X26" s="208"/>
      <c r="Y26" s="142"/>
    </row>
    <row r="27" spans="1:25" s="145" customFormat="1" ht="9" customHeight="1">
      <c r="A27" s="142"/>
      <c r="B27" s="209"/>
      <c r="C27" s="210"/>
      <c r="D27" s="210"/>
      <c r="E27" s="210"/>
      <c r="F27" s="210"/>
      <c r="G27" s="211"/>
      <c r="H27" s="211"/>
      <c r="I27" s="211"/>
      <c r="J27" s="212"/>
      <c r="K27" s="211"/>
      <c r="L27" s="211"/>
      <c r="M27" s="212"/>
      <c r="N27" s="211"/>
      <c r="O27" s="211"/>
      <c r="P27" s="211"/>
      <c r="Q27" s="211"/>
      <c r="R27" s="211"/>
      <c r="S27" s="213"/>
      <c r="T27" s="213"/>
      <c r="U27" s="213"/>
      <c r="V27" s="213"/>
      <c r="W27" s="213"/>
      <c r="X27" s="214"/>
      <c r="Y27" s="142"/>
    </row>
    <row r="28" spans="1:25" s="145" customFormat="1" ht="15" customHeight="1">
      <c r="A28" s="142"/>
      <c r="B28" s="189" t="s">
        <v>95</v>
      </c>
      <c r="C28" s="189"/>
      <c r="D28" s="189"/>
      <c r="E28" s="189"/>
      <c r="F28" s="189"/>
      <c r="G28" s="189"/>
      <c r="H28" s="189"/>
      <c r="I28" s="189"/>
      <c r="J28" s="211" t="s">
        <v>96</v>
      </c>
      <c r="L28" s="211" t="s">
        <v>97</v>
      </c>
      <c r="N28" s="215"/>
      <c r="O28" s="216"/>
      <c r="P28" s="216"/>
      <c r="Q28" s="216"/>
      <c r="R28" s="215"/>
      <c r="S28" s="215"/>
      <c r="T28" s="215"/>
      <c r="U28" s="215"/>
      <c r="V28" s="215"/>
      <c r="W28" s="215"/>
      <c r="X28" s="217"/>
      <c r="Y28" s="142"/>
    </row>
    <row r="29" spans="1:25" s="145" customFormat="1" ht="21" customHeight="1">
      <c r="A29" s="142"/>
      <c r="B29" s="218" t="s">
        <v>98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142"/>
    </row>
    <row r="30" spans="1:25" s="145" customFormat="1" ht="26.25" customHeight="1">
      <c r="A30" s="142"/>
      <c r="B30" s="219" t="s">
        <v>99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142"/>
    </row>
    <row r="31" spans="1:25" s="145" customFormat="1" ht="7.5" customHeight="1">
      <c r="A31" s="142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2"/>
      <c r="Y31" s="142"/>
    </row>
    <row r="32" spans="1:25" s="145" customFormat="1" ht="19.5" customHeight="1">
      <c r="A32" s="142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4"/>
      <c r="M32" s="225"/>
      <c r="N32" s="225"/>
      <c r="O32" s="225"/>
      <c r="P32" s="226"/>
      <c r="Q32" s="226"/>
      <c r="R32" s="226"/>
      <c r="S32" s="226"/>
      <c r="T32" s="226"/>
      <c r="U32" s="226"/>
      <c r="V32" s="226"/>
      <c r="W32" s="226"/>
      <c r="X32" s="226"/>
      <c r="Y32" s="142"/>
    </row>
    <row r="33" spans="1:25" s="145" customFormat="1" ht="26.25" customHeight="1">
      <c r="A33" s="142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8"/>
      <c r="M33" s="229" t="s">
        <v>100</v>
      </c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142"/>
    </row>
    <row r="34" spans="1:25" s="145" customFormat="1" ht="15" customHeight="1">
      <c r="A34" s="142"/>
      <c r="B34" s="230" t="s">
        <v>101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142"/>
    </row>
    <row r="35" spans="1:25" s="145" customFormat="1" ht="12.75">
      <c r="A35" s="142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2" t="s">
        <v>102</v>
      </c>
      <c r="O35" s="232"/>
      <c r="P35" s="232"/>
      <c r="Q35" s="232" t="s">
        <v>103</v>
      </c>
      <c r="R35" s="232"/>
      <c r="S35" s="233" t="s">
        <v>104</v>
      </c>
      <c r="T35" s="233"/>
      <c r="U35" s="233"/>
      <c r="V35" s="233"/>
      <c r="W35" s="233"/>
      <c r="X35" s="233"/>
      <c r="Y35" s="142"/>
    </row>
    <row r="36" spans="1:25" s="145" customFormat="1" ht="12.75" customHeight="1">
      <c r="A36" s="142"/>
      <c r="B36" s="234" t="s">
        <v>105</v>
      </c>
      <c r="C36" s="234"/>
      <c r="D36" s="235"/>
      <c r="E36" s="235"/>
      <c r="F36" s="235"/>
      <c r="G36" s="235"/>
      <c r="H36" s="235"/>
      <c r="I36" s="235"/>
      <c r="J36" s="235"/>
      <c r="K36" s="236" t="s">
        <v>106</v>
      </c>
      <c r="L36" s="236"/>
      <c r="M36" s="237"/>
      <c r="N36" s="237"/>
      <c r="O36" s="237"/>
      <c r="P36" s="237"/>
      <c r="Q36" s="238"/>
      <c r="R36" s="238"/>
      <c r="S36" s="239"/>
      <c r="T36" s="239"/>
      <c r="U36" s="239"/>
      <c r="V36" s="239"/>
      <c r="W36" s="239"/>
      <c r="X36" s="239"/>
      <c r="Y36" s="142"/>
    </row>
    <row r="37" spans="1:25" s="145" customFormat="1" ht="12.75">
      <c r="A37" s="142"/>
      <c r="B37" s="240" t="s">
        <v>107</v>
      </c>
      <c r="C37" s="240"/>
      <c r="D37" s="241"/>
      <c r="E37" s="241"/>
      <c r="F37" s="241"/>
      <c r="G37" s="241"/>
      <c r="H37" s="241"/>
      <c r="I37" s="241"/>
      <c r="J37" s="241"/>
      <c r="K37" s="236"/>
      <c r="L37" s="236"/>
      <c r="M37" s="237"/>
      <c r="N37" s="237"/>
      <c r="O37" s="237"/>
      <c r="P37" s="237"/>
      <c r="Q37" s="238"/>
      <c r="R37" s="238"/>
      <c r="S37" s="239"/>
      <c r="T37" s="239"/>
      <c r="U37" s="239"/>
      <c r="V37" s="239"/>
      <c r="W37" s="239"/>
      <c r="X37" s="239"/>
      <c r="Y37" s="142"/>
    </row>
    <row r="38" spans="1:25" s="145" customFormat="1" ht="12.75" customHeight="1">
      <c r="A38" s="142"/>
      <c r="B38" s="240" t="s">
        <v>108</v>
      </c>
      <c r="C38" s="240"/>
      <c r="D38" s="241"/>
      <c r="E38" s="241"/>
      <c r="F38" s="241"/>
      <c r="G38" s="241"/>
      <c r="H38" s="241"/>
      <c r="I38" s="241"/>
      <c r="J38" s="241"/>
      <c r="K38" s="242" t="s">
        <v>109</v>
      </c>
      <c r="L38" s="242"/>
      <c r="M38" s="243"/>
      <c r="N38" s="243"/>
      <c r="O38" s="243"/>
      <c r="P38" s="243"/>
      <c r="Q38" s="244"/>
      <c r="R38" s="244"/>
      <c r="S38" s="245"/>
      <c r="T38" s="245"/>
      <c r="U38" s="245"/>
      <c r="V38" s="245"/>
      <c r="W38" s="245"/>
      <c r="X38" s="245"/>
      <c r="Y38" s="142"/>
    </row>
    <row r="39" spans="1:25" s="145" customFormat="1" ht="12.75">
      <c r="A39" s="142"/>
      <c r="B39" s="240" t="s">
        <v>110</v>
      </c>
      <c r="C39" s="240"/>
      <c r="D39" s="241" t="s">
        <v>82</v>
      </c>
      <c r="E39" s="241"/>
      <c r="F39" s="241"/>
      <c r="G39" s="241"/>
      <c r="H39" s="241"/>
      <c r="I39" s="241"/>
      <c r="J39" s="241"/>
      <c r="K39" s="242"/>
      <c r="L39" s="242"/>
      <c r="M39" s="243"/>
      <c r="N39" s="243"/>
      <c r="O39" s="243"/>
      <c r="P39" s="243"/>
      <c r="Q39" s="244"/>
      <c r="R39" s="244"/>
      <c r="S39" s="245"/>
      <c r="T39" s="245"/>
      <c r="U39" s="245"/>
      <c r="V39" s="245"/>
      <c r="W39" s="245"/>
      <c r="X39" s="245"/>
      <c r="Y39" s="142"/>
    </row>
    <row r="40" spans="1:25" s="145" customFormat="1" ht="12.75" customHeight="1">
      <c r="A40" s="142"/>
      <c r="B40" s="240" t="s">
        <v>111</v>
      </c>
      <c r="C40" s="240"/>
      <c r="D40" s="241"/>
      <c r="E40" s="241"/>
      <c r="F40" s="241"/>
      <c r="G40" s="241"/>
      <c r="H40" s="241"/>
      <c r="I40" s="241"/>
      <c r="J40" s="241"/>
      <c r="K40" s="242" t="s">
        <v>112</v>
      </c>
      <c r="L40" s="242"/>
      <c r="M40" s="243" t="s">
        <v>113</v>
      </c>
      <c r="N40" s="243"/>
      <c r="O40" s="243"/>
      <c r="P40" s="243"/>
      <c r="Q40" s="244"/>
      <c r="R40" s="244"/>
      <c r="S40" s="245"/>
      <c r="T40" s="245"/>
      <c r="U40" s="245"/>
      <c r="V40" s="245"/>
      <c r="W40" s="245"/>
      <c r="X40" s="245"/>
      <c r="Y40" s="142"/>
    </row>
    <row r="41" spans="1:25" s="145" customFormat="1" ht="12.75">
      <c r="A41" s="142"/>
      <c r="B41" s="246" t="s">
        <v>114</v>
      </c>
      <c r="C41" s="246"/>
      <c r="D41" s="247"/>
      <c r="E41" s="247"/>
      <c r="F41" s="247"/>
      <c r="G41" s="247"/>
      <c r="H41" s="247"/>
      <c r="I41" s="247"/>
      <c r="J41" s="247"/>
      <c r="K41" s="242"/>
      <c r="L41" s="242"/>
      <c r="M41" s="243"/>
      <c r="N41" s="243"/>
      <c r="O41" s="243"/>
      <c r="P41" s="243"/>
      <c r="Q41" s="244"/>
      <c r="R41" s="244"/>
      <c r="S41" s="245"/>
      <c r="T41" s="245"/>
      <c r="U41" s="245"/>
      <c r="V41" s="245"/>
      <c r="W41" s="245"/>
      <c r="X41" s="245"/>
      <c r="Y41" s="142"/>
    </row>
    <row r="42" spans="1:25" s="145" customFormat="1" ht="12.75" customHeight="1">
      <c r="A42" s="142"/>
      <c r="B42" s="248"/>
      <c r="C42" s="248"/>
      <c r="D42" s="248"/>
      <c r="E42" s="248"/>
      <c r="F42" s="248"/>
      <c r="G42" s="248"/>
      <c r="H42" s="248"/>
      <c r="I42" s="248"/>
      <c r="J42" s="248"/>
      <c r="K42" s="249" t="s">
        <v>115</v>
      </c>
      <c r="L42" s="249"/>
      <c r="M42" s="250" t="s">
        <v>116</v>
      </c>
      <c r="N42" s="250"/>
      <c r="O42" s="250"/>
      <c r="P42" s="250"/>
      <c r="Q42" s="251"/>
      <c r="R42" s="251"/>
      <c r="S42" s="252"/>
      <c r="T42" s="252"/>
      <c r="U42" s="252"/>
      <c r="V42" s="252"/>
      <c r="W42" s="252"/>
      <c r="X42" s="252"/>
      <c r="Y42" s="142"/>
    </row>
    <row r="43" spans="1:25" s="145" customFormat="1" ht="12.75">
      <c r="A43" s="142"/>
      <c r="B43" s="248"/>
      <c r="C43" s="248"/>
      <c r="D43" s="248"/>
      <c r="E43" s="248"/>
      <c r="F43" s="248"/>
      <c r="G43" s="248"/>
      <c r="H43" s="248"/>
      <c r="I43" s="248"/>
      <c r="J43" s="248"/>
      <c r="K43" s="249"/>
      <c r="L43" s="249"/>
      <c r="M43" s="250"/>
      <c r="N43" s="250"/>
      <c r="O43" s="250"/>
      <c r="P43" s="250"/>
      <c r="Q43" s="251"/>
      <c r="R43" s="251"/>
      <c r="S43" s="252"/>
      <c r="T43" s="252"/>
      <c r="U43" s="252"/>
      <c r="V43" s="252"/>
      <c r="W43" s="252"/>
      <c r="X43" s="252"/>
      <c r="Y43" s="142"/>
    </row>
    <row r="44" spans="1:25" s="145" customFormat="1" ht="3.75" customHeight="1">
      <c r="A44" s="142"/>
      <c r="B44" s="253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254"/>
      <c r="S44" s="254"/>
      <c r="T44" s="254"/>
      <c r="U44" s="254"/>
      <c r="V44" s="254"/>
      <c r="W44" s="254"/>
      <c r="X44" s="255"/>
      <c r="Y44" s="142"/>
    </row>
    <row r="45" spans="1:25" s="145" customFormat="1" ht="20.25" customHeight="1">
      <c r="A45" s="142"/>
      <c r="B45" s="256"/>
      <c r="C45" s="257"/>
      <c r="D45" s="257"/>
      <c r="E45" s="257"/>
      <c r="F45" s="257"/>
      <c r="G45" s="257"/>
      <c r="H45" s="257"/>
      <c r="I45" s="257"/>
      <c r="J45" s="257"/>
      <c r="K45" s="258" t="s">
        <v>117</v>
      </c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9"/>
      <c r="Y45" s="142"/>
    </row>
    <row r="46" spans="1:25" s="145" customFormat="1" ht="3.75" customHeight="1">
      <c r="A46" s="142"/>
      <c r="B46" s="260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2"/>
      <c r="Y46" s="142"/>
    </row>
    <row r="47" spans="1:25" ht="12.7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12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spans="1:25" ht="12.75">
      <c r="A49" s="263"/>
      <c r="B49" s="263"/>
      <c r="C49" s="263"/>
      <c r="D49" s="263"/>
      <c r="E49" s="263"/>
      <c r="F49" s="263"/>
      <c r="G49" s="263"/>
      <c r="H49" s="263"/>
      <c r="I49" s="263"/>
      <c r="J49" s="264"/>
      <c r="K49" s="265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</row>
    <row r="50" spans="10:11" ht="12.75">
      <c r="J50" s="266"/>
      <c r="K50" s="266"/>
    </row>
    <row r="53" ht="12.75">
      <c r="J53" s="267"/>
    </row>
  </sheetData>
  <sheetProtection sheet="1" selectLockedCells="1"/>
  <mergeCells count="101">
    <mergeCell ref="I2:Q2"/>
    <mergeCell ref="B4:X4"/>
    <mergeCell ref="B5:X5"/>
    <mergeCell ref="B7:D7"/>
    <mergeCell ref="E7:K7"/>
    <mergeCell ref="M7:Q7"/>
    <mergeCell ref="R7:W7"/>
    <mergeCell ref="E8:K8"/>
    <mergeCell ref="O8:Q8"/>
    <mergeCell ref="R8:X8"/>
    <mergeCell ref="E9:K9"/>
    <mergeCell ref="N9:Q9"/>
    <mergeCell ref="R9:X9"/>
    <mergeCell ref="G11:X11"/>
    <mergeCell ref="B12:E12"/>
    <mergeCell ref="G12:X12"/>
    <mergeCell ref="B14:H14"/>
    <mergeCell ref="I14:M14"/>
    <mergeCell ref="N14:R14"/>
    <mergeCell ref="S14:X14"/>
    <mergeCell ref="B15:H15"/>
    <mergeCell ref="I15:M15"/>
    <mergeCell ref="N15:R15"/>
    <mergeCell ref="S15:X15"/>
    <mergeCell ref="B16:H16"/>
    <mergeCell ref="I16:M16"/>
    <mergeCell ref="N16:R16"/>
    <mergeCell ref="S16:X16"/>
    <mergeCell ref="B17:H17"/>
    <mergeCell ref="I17:M17"/>
    <mergeCell ref="N17:R17"/>
    <mergeCell ref="S17:X17"/>
    <mergeCell ref="B18:H18"/>
    <mergeCell ref="I18:M18"/>
    <mergeCell ref="N18:R18"/>
    <mergeCell ref="S18:X18"/>
    <mergeCell ref="B19:H19"/>
    <mergeCell ref="I19:M19"/>
    <mergeCell ref="N19:R19"/>
    <mergeCell ref="S19:X19"/>
    <mergeCell ref="B20:H20"/>
    <mergeCell ref="I20:M20"/>
    <mergeCell ref="N20:R20"/>
    <mergeCell ref="S20:X20"/>
    <mergeCell ref="B22:E22"/>
    <mergeCell ref="G22:X22"/>
    <mergeCell ref="B23:E23"/>
    <mergeCell ref="G23:X23"/>
    <mergeCell ref="B25:E25"/>
    <mergeCell ref="G25:I25"/>
    <mergeCell ref="J25:L25"/>
    <mergeCell ref="M25:N25"/>
    <mergeCell ref="O25:Q25"/>
    <mergeCell ref="R25:X25"/>
    <mergeCell ref="B26:E26"/>
    <mergeCell ref="G26:I26"/>
    <mergeCell ref="K26:L26"/>
    <mergeCell ref="M26:R26"/>
    <mergeCell ref="S26:X26"/>
    <mergeCell ref="B28:I28"/>
    <mergeCell ref="B29:X29"/>
    <mergeCell ref="B30:X30"/>
    <mergeCell ref="B32:K32"/>
    <mergeCell ref="M32:O32"/>
    <mergeCell ref="P32:X32"/>
    <mergeCell ref="B33:K33"/>
    <mergeCell ref="M33:X33"/>
    <mergeCell ref="B34:X34"/>
    <mergeCell ref="B35:M35"/>
    <mergeCell ref="N35:O35"/>
    <mergeCell ref="Q35:R35"/>
    <mergeCell ref="S35:X35"/>
    <mergeCell ref="B36:C36"/>
    <mergeCell ref="D36:J36"/>
    <mergeCell ref="K36:L37"/>
    <mergeCell ref="M36:P37"/>
    <mergeCell ref="Q36:R37"/>
    <mergeCell ref="S36:X37"/>
    <mergeCell ref="B37:C37"/>
    <mergeCell ref="D37:J37"/>
    <mergeCell ref="B38:C38"/>
    <mergeCell ref="D38:J38"/>
    <mergeCell ref="K38:L39"/>
    <mergeCell ref="M38:P39"/>
    <mergeCell ref="Q38:R39"/>
    <mergeCell ref="S38:X39"/>
    <mergeCell ref="B39:C39"/>
    <mergeCell ref="D39:J39"/>
    <mergeCell ref="B40:C40"/>
    <mergeCell ref="D40:J40"/>
    <mergeCell ref="K40:L41"/>
    <mergeCell ref="M40:P41"/>
    <mergeCell ref="Q40:R41"/>
    <mergeCell ref="S40:X41"/>
    <mergeCell ref="B41:C41"/>
    <mergeCell ref="D41:J41"/>
    <mergeCell ref="B42:J43"/>
    <mergeCell ref="K42:L43"/>
    <mergeCell ref="M42:P43"/>
    <mergeCell ref="Q42:R43"/>
    <mergeCell ref="S42:X43"/>
  </mergeCells>
  <printOptions horizontalCentered="1"/>
  <pageMargins left="0.27569444444444446" right="0.27569444444444446" top="0.19652777777777777" bottom="0.5902777777777778" header="0.5118055555555555" footer="0.5118055555555555"/>
  <pageSetup horizontalDpi="300" verticalDpi="300"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/>
  <dimension ref="A1:BQ95"/>
  <sheetViews>
    <sheetView showGridLines="0" showRowColHeaders="0" workbookViewId="0" topLeftCell="A1">
      <selection activeCell="K56" sqref="K56"/>
    </sheetView>
  </sheetViews>
  <sheetFormatPr defaultColWidth="9.140625" defaultRowHeight="12.75"/>
  <cols>
    <col min="1" max="1" width="3.7109375" style="268" customWidth="1"/>
    <col min="2" max="2" width="6.57421875" style="268" customWidth="1"/>
    <col min="3" max="6" width="4.7109375" style="268" customWidth="1"/>
    <col min="7" max="7" width="4.421875" style="268" customWidth="1"/>
    <col min="8" max="8" width="5.140625" style="268" customWidth="1"/>
    <col min="9" max="9" width="6.00390625" style="268" customWidth="1"/>
    <col min="10" max="10" width="7.00390625" style="268" customWidth="1"/>
    <col min="11" max="11" width="8.421875" style="268" customWidth="1"/>
    <col min="12" max="12" width="7.28125" style="268" customWidth="1"/>
    <col min="13" max="13" width="8.421875" style="268" customWidth="1"/>
    <col min="14" max="14" width="8.140625" style="268" customWidth="1"/>
    <col min="15" max="15" width="8.421875" style="268" customWidth="1"/>
    <col min="16" max="16" width="7.8515625" style="268" customWidth="1"/>
    <col min="17" max="17" width="1.28515625" style="268" customWidth="1"/>
    <col min="18" max="18" width="3.7109375" style="268" customWidth="1"/>
    <col min="19" max="22" width="0" style="268" hidden="1" customWidth="1"/>
    <col min="23" max="16384" width="9.140625" style="268" customWidth="1"/>
  </cols>
  <sheetData>
    <row r="1" spans="1:33" ht="6.7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</row>
    <row r="2" spans="1:33" ht="46.5" customHeight="1">
      <c r="A2" s="134"/>
      <c r="B2" s="134"/>
      <c r="C2" s="134"/>
      <c r="D2" s="134"/>
      <c r="E2" s="134"/>
      <c r="F2" s="134"/>
      <c r="G2" s="134"/>
      <c r="H2" s="134"/>
      <c r="I2" s="135" t="s">
        <v>118</v>
      </c>
      <c r="J2" s="135"/>
      <c r="K2" s="135"/>
      <c r="L2" s="135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</row>
    <row r="3" spans="1:33" ht="6.75" customHeight="1">
      <c r="A3" s="134"/>
      <c r="B3" s="134"/>
      <c r="C3" s="134"/>
      <c r="D3" s="134"/>
      <c r="E3" s="134"/>
      <c r="F3" s="134"/>
      <c r="G3" s="134"/>
      <c r="H3" s="134"/>
      <c r="I3" s="134"/>
      <c r="J3" s="136"/>
      <c r="K3" s="136"/>
      <c r="L3" s="136"/>
      <c r="M3" s="136"/>
      <c r="N3" s="134"/>
      <c r="O3" s="134"/>
      <c r="P3" s="134"/>
      <c r="Q3" s="134"/>
      <c r="R3" s="134"/>
      <c r="S3" s="134"/>
      <c r="T3" s="134"/>
      <c r="U3" s="134"/>
      <c r="V3" s="134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</row>
    <row r="4" spans="1:33" ht="30" customHeight="1">
      <c r="A4" s="134"/>
      <c r="R4" s="134"/>
      <c r="S4" s="134"/>
      <c r="T4" s="134"/>
      <c r="U4" s="134"/>
      <c r="V4" s="134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</row>
    <row r="5" spans="1:33" ht="22.5" customHeight="1">
      <c r="A5" s="134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4"/>
      <c r="S5" s="134"/>
      <c r="T5" s="134"/>
      <c r="U5" s="134"/>
      <c r="V5" s="134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</row>
    <row r="6" spans="1:33" s="276" customFormat="1" ht="20.25" customHeight="1">
      <c r="A6" s="142"/>
      <c r="B6" s="269" t="s">
        <v>119</v>
      </c>
      <c r="C6" s="270"/>
      <c r="D6" s="270"/>
      <c r="E6" s="270"/>
      <c r="F6" s="270"/>
      <c r="G6" s="270"/>
      <c r="H6" s="270"/>
      <c r="I6" s="271" t="s">
        <v>120</v>
      </c>
      <c r="J6" s="271" t="s">
        <v>121</v>
      </c>
      <c r="K6" s="272" t="s">
        <v>122</v>
      </c>
      <c r="L6" s="272" t="s">
        <v>123</v>
      </c>
      <c r="M6" s="273" t="s">
        <v>124</v>
      </c>
      <c r="N6" s="273" t="s">
        <v>125</v>
      </c>
      <c r="O6" s="272" t="s">
        <v>126</v>
      </c>
      <c r="P6" s="274" t="s">
        <v>127</v>
      </c>
      <c r="Q6" s="274"/>
      <c r="R6" s="142"/>
      <c r="S6" s="142"/>
      <c r="T6" s="142"/>
      <c r="U6" s="142"/>
      <c r="V6" s="142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</row>
    <row r="7" spans="1:33" s="276" customFormat="1" ht="12.75" customHeight="1">
      <c r="A7" s="142"/>
      <c r="B7" s="269"/>
      <c r="C7" s="277" t="s">
        <v>128</v>
      </c>
      <c r="D7" s="277"/>
      <c r="E7" s="277"/>
      <c r="F7" s="277"/>
      <c r="G7" s="277"/>
      <c r="H7" s="277"/>
      <c r="I7" s="271"/>
      <c r="J7" s="271"/>
      <c r="K7" s="272"/>
      <c r="L7" s="272"/>
      <c r="M7" s="273"/>
      <c r="N7" s="273"/>
      <c r="O7" s="272"/>
      <c r="P7" s="274"/>
      <c r="Q7" s="274"/>
      <c r="R7" s="142"/>
      <c r="S7" s="142"/>
      <c r="T7" s="142"/>
      <c r="U7" s="142"/>
      <c r="V7" s="142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</row>
    <row r="8" spans="1:33" s="276" customFormat="1" ht="12.75">
      <c r="A8" s="142"/>
      <c r="B8" s="269"/>
      <c r="C8" s="278" t="s">
        <v>129</v>
      </c>
      <c r="D8" s="278"/>
      <c r="E8" s="278"/>
      <c r="F8" s="278"/>
      <c r="G8" s="278"/>
      <c r="H8" s="278"/>
      <c r="I8" s="271"/>
      <c r="J8" s="271"/>
      <c r="K8" s="272"/>
      <c r="L8" s="272"/>
      <c r="M8" s="273"/>
      <c r="N8" s="273"/>
      <c r="O8" s="272"/>
      <c r="P8" s="274"/>
      <c r="Q8" s="274"/>
      <c r="R8" s="142"/>
      <c r="S8" s="142"/>
      <c r="T8" s="142"/>
      <c r="U8" s="142"/>
      <c r="V8" s="142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</row>
    <row r="9" spans="1:33" s="276" customFormat="1" ht="12.75">
      <c r="A9" s="142"/>
      <c r="B9" s="269"/>
      <c r="C9" s="278"/>
      <c r="D9" s="278"/>
      <c r="E9" s="278"/>
      <c r="F9" s="278"/>
      <c r="G9" s="278"/>
      <c r="H9" s="278"/>
      <c r="I9" s="271"/>
      <c r="J9" s="271"/>
      <c r="K9" s="272"/>
      <c r="L9" s="272"/>
      <c r="M9" s="273"/>
      <c r="N9" s="273"/>
      <c r="O9" s="272"/>
      <c r="P9" s="274"/>
      <c r="Q9" s="274"/>
      <c r="R9" s="142"/>
      <c r="S9" s="142"/>
      <c r="T9" s="142"/>
      <c r="U9" s="142"/>
      <c r="V9" s="142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</row>
    <row r="10" spans="1:33" s="276" customFormat="1" ht="12.75" customHeight="1">
      <c r="A10" s="142"/>
      <c r="B10" s="279"/>
      <c r="C10" s="280"/>
      <c r="D10" s="280"/>
      <c r="E10" s="280"/>
      <c r="F10" s="280"/>
      <c r="G10" s="280"/>
      <c r="H10" s="281" t="s">
        <v>130</v>
      </c>
      <c r="I10" s="271"/>
      <c r="J10" s="271"/>
      <c r="K10" s="282" t="s">
        <v>15</v>
      </c>
      <c r="L10" s="283" t="s">
        <v>15</v>
      </c>
      <c r="M10" s="283" t="s">
        <v>15</v>
      </c>
      <c r="N10" s="283" t="s">
        <v>15</v>
      </c>
      <c r="O10" s="283" t="s">
        <v>15</v>
      </c>
      <c r="P10" s="284" t="s">
        <v>15</v>
      </c>
      <c r="Q10" s="284"/>
      <c r="R10" s="142"/>
      <c r="S10" s="142"/>
      <c r="T10" s="142"/>
      <c r="U10" s="142"/>
      <c r="V10" s="142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</row>
    <row r="11" spans="1:33" s="292" customFormat="1" ht="9.75" customHeight="1">
      <c r="A11" s="285"/>
      <c r="B11" s="286">
        <v>1</v>
      </c>
      <c r="C11" s="287">
        <v>2</v>
      </c>
      <c r="D11" s="287"/>
      <c r="E11" s="287"/>
      <c r="F11" s="287"/>
      <c r="G11" s="287"/>
      <c r="H11" s="287"/>
      <c r="I11" s="287">
        <v>3</v>
      </c>
      <c r="J11" s="287">
        <v>4</v>
      </c>
      <c r="K11" s="287">
        <v>5</v>
      </c>
      <c r="L11" s="287">
        <v>6</v>
      </c>
      <c r="M11" s="287">
        <v>7</v>
      </c>
      <c r="N11" s="287">
        <v>8</v>
      </c>
      <c r="O11" s="287">
        <v>9</v>
      </c>
      <c r="P11" s="288">
        <v>10</v>
      </c>
      <c r="Q11" s="288"/>
      <c r="R11" s="285"/>
      <c r="S11" s="289" t="s">
        <v>131</v>
      </c>
      <c r="T11" s="290" t="s">
        <v>132</v>
      </c>
      <c r="U11" s="290" t="s">
        <v>133</v>
      </c>
      <c r="V11" s="290" t="s">
        <v>134</v>
      </c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</row>
    <row r="12" spans="1:33" s="276" customFormat="1" ht="12.75" customHeight="1">
      <c r="A12" s="142"/>
      <c r="B12" s="293"/>
      <c r="C12" s="294" t="s">
        <v>135</v>
      </c>
      <c r="D12" s="295"/>
      <c r="E12" s="295"/>
      <c r="F12" s="295"/>
      <c r="G12" s="295"/>
      <c r="H12" s="296"/>
      <c r="I12" s="297"/>
      <c r="J12" s="298"/>
      <c r="K12" s="299">
        <f>IF(OR(I12="AUV",I12="auv",I12="Auv"),J12*(Kc_za_km+Nahr_za_km),0)</f>
        <v>0</v>
      </c>
      <c r="L12" s="299"/>
      <c r="M12" s="299"/>
      <c r="N12" s="299"/>
      <c r="O12" s="300">
        <f>SUM(K12:N13)</f>
        <v>0</v>
      </c>
      <c r="P12" s="301"/>
      <c r="Q12" s="301"/>
      <c r="R12" s="142"/>
      <c r="S12" s="302">
        <v>1</v>
      </c>
      <c r="T12" s="303">
        <v>1</v>
      </c>
      <c r="U12" s="304">
        <f>SUMIF(S12:S36,1,J12:J37)</f>
        <v>0</v>
      </c>
      <c r="V12" s="305">
        <f>IF(U12=0,0,25)</f>
        <v>0</v>
      </c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</row>
    <row r="13" spans="1:33" s="276" customFormat="1" ht="12.75" customHeight="1">
      <c r="A13" s="142"/>
      <c r="B13" s="293"/>
      <c r="C13" s="306" t="s">
        <v>136</v>
      </c>
      <c r="D13" s="307"/>
      <c r="E13" s="307"/>
      <c r="F13" s="307"/>
      <c r="G13" s="307"/>
      <c r="H13" s="308"/>
      <c r="I13" s="297"/>
      <c r="J13" s="298"/>
      <c r="K13" s="299"/>
      <c r="L13" s="299"/>
      <c r="M13" s="299"/>
      <c r="N13" s="299"/>
      <c r="O13" s="300"/>
      <c r="P13" s="309"/>
      <c r="Q13" s="309"/>
      <c r="R13" s="142"/>
      <c r="S13" s="302"/>
      <c r="T13" s="303"/>
      <c r="U13" s="304"/>
      <c r="V13" s="30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</row>
    <row r="14" spans="1:33" s="276" customFormat="1" ht="12.75" customHeight="1">
      <c r="A14" s="142"/>
      <c r="B14" s="293"/>
      <c r="C14" s="294" t="s">
        <v>135</v>
      </c>
      <c r="D14" s="295"/>
      <c r="E14" s="295"/>
      <c r="F14" s="295"/>
      <c r="G14" s="295"/>
      <c r="H14" s="296"/>
      <c r="I14" s="297"/>
      <c r="J14" s="298"/>
      <c r="K14" s="299">
        <f>IF(OR(I14="AUV",I14="auv",I14="Auv"),J14*(Kc_za_km+Nahr_za_km),0)</f>
        <v>0</v>
      </c>
      <c r="L14" s="299"/>
      <c r="M14" s="299"/>
      <c r="N14" s="299"/>
      <c r="O14" s="300">
        <f>SUM(K14:N15)</f>
        <v>0</v>
      </c>
      <c r="P14" s="301"/>
      <c r="Q14" s="301"/>
      <c r="R14" s="142"/>
      <c r="S14" s="302">
        <f>IF(B14=B12,S12,S12+1)</f>
        <v>1</v>
      </c>
      <c r="T14" s="303">
        <v>2</v>
      </c>
      <c r="U14" s="304">
        <f>SUMIF(S$12:S$37,T14,J$12:J$37)</f>
        <v>0</v>
      </c>
      <c r="V14" s="305">
        <f>IF(U14=0,0,25)</f>
        <v>0</v>
      </c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</row>
    <row r="15" spans="1:33" s="276" customFormat="1" ht="12.75">
      <c r="A15" s="142"/>
      <c r="B15" s="293"/>
      <c r="C15" s="306" t="s">
        <v>136</v>
      </c>
      <c r="D15" s="307"/>
      <c r="E15" s="307"/>
      <c r="F15" s="307"/>
      <c r="G15" s="307"/>
      <c r="H15" s="308"/>
      <c r="I15" s="297"/>
      <c r="J15" s="298"/>
      <c r="K15" s="299"/>
      <c r="L15" s="299"/>
      <c r="M15" s="299"/>
      <c r="N15" s="299"/>
      <c r="O15" s="300"/>
      <c r="P15" s="309"/>
      <c r="Q15" s="309"/>
      <c r="R15" s="142"/>
      <c r="S15" s="302"/>
      <c r="T15" s="303"/>
      <c r="U15" s="304"/>
      <c r="V15" s="30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</row>
    <row r="16" spans="1:33" s="276" customFormat="1" ht="12.75">
      <c r="A16" s="142"/>
      <c r="B16" s="293"/>
      <c r="C16" s="294" t="s">
        <v>135</v>
      </c>
      <c r="D16" s="295"/>
      <c r="E16" s="295"/>
      <c r="F16" s="295"/>
      <c r="G16" s="295"/>
      <c r="H16" s="296"/>
      <c r="I16" s="297"/>
      <c r="J16" s="298"/>
      <c r="K16" s="299">
        <f>IF(OR(I16="AUV",I16="auv",I16="Auv"),J16*(Kc_za_km+Nahr_za_km),0)</f>
        <v>0</v>
      </c>
      <c r="L16" s="299"/>
      <c r="M16" s="299"/>
      <c r="N16" s="299"/>
      <c r="O16" s="300">
        <f>SUM(K16:N17)</f>
        <v>0</v>
      </c>
      <c r="P16" s="301"/>
      <c r="Q16" s="301"/>
      <c r="R16" s="142"/>
      <c r="S16" s="302">
        <f>IF(B16=B14,S14,S14+1)</f>
        <v>1</v>
      </c>
      <c r="T16" s="303">
        <v>3</v>
      </c>
      <c r="U16" s="304">
        <f>SUMIF(S$12:S$37,T16,J$12:J$37)</f>
        <v>0</v>
      </c>
      <c r="V16" s="305">
        <f>IF(U16=0,0,25)</f>
        <v>0</v>
      </c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</row>
    <row r="17" spans="1:33" s="276" customFormat="1" ht="12.75">
      <c r="A17" s="142"/>
      <c r="B17" s="293"/>
      <c r="C17" s="306" t="s">
        <v>136</v>
      </c>
      <c r="D17" s="307"/>
      <c r="E17" s="307"/>
      <c r="F17" s="307"/>
      <c r="G17" s="307"/>
      <c r="H17" s="308"/>
      <c r="I17" s="297"/>
      <c r="J17" s="298"/>
      <c r="K17" s="299"/>
      <c r="L17" s="299"/>
      <c r="M17" s="299"/>
      <c r="N17" s="299"/>
      <c r="O17" s="300"/>
      <c r="P17" s="309"/>
      <c r="Q17" s="309"/>
      <c r="R17" s="142"/>
      <c r="S17" s="302"/>
      <c r="T17" s="303"/>
      <c r="U17" s="304"/>
      <c r="V17" s="30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</row>
    <row r="18" spans="1:33" s="276" customFormat="1" ht="12.75">
      <c r="A18" s="142"/>
      <c r="B18" s="293"/>
      <c r="C18" s="294" t="s">
        <v>135</v>
      </c>
      <c r="D18" s="295"/>
      <c r="E18" s="295"/>
      <c r="F18" s="295"/>
      <c r="G18" s="295"/>
      <c r="H18" s="296"/>
      <c r="I18" s="297"/>
      <c r="J18" s="298"/>
      <c r="K18" s="299">
        <f>IF(OR(I18="AUV",I18="auv",I18="Auv"),J18*(Kc_za_km+Nahr_za_km),0)</f>
        <v>0</v>
      </c>
      <c r="L18" s="299"/>
      <c r="M18" s="299"/>
      <c r="N18" s="299"/>
      <c r="O18" s="300">
        <f>SUM(K18:N19)</f>
        <v>0</v>
      </c>
      <c r="P18" s="301"/>
      <c r="Q18" s="301"/>
      <c r="R18" s="142"/>
      <c r="S18" s="302">
        <f>IF(B18=B16,S16,S16+1)</f>
        <v>1</v>
      </c>
      <c r="T18" s="303">
        <v>4</v>
      </c>
      <c r="U18" s="304">
        <f>SUMIF(S$12:S$37,T18,J$12:J$37)</f>
        <v>0</v>
      </c>
      <c r="V18" s="305">
        <f>IF(U18=0,0,25)</f>
        <v>0</v>
      </c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</row>
    <row r="19" spans="1:33" s="276" customFormat="1" ht="12.75">
      <c r="A19" s="142"/>
      <c r="B19" s="293"/>
      <c r="C19" s="306" t="s">
        <v>136</v>
      </c>
      <c r="D19" s="307"/>
      <c r="E19" s="307"/>
      <c r="F19" s="307"/>
      <c r="G19" s="307"/>
      <c r="H19" s="308"/>
      <c r="I19" s="297"/>
      <c r="J19" s="298"/>
      <c r="K19" s="299"/>
      <c r="L19" s="299"/>
      <c r="M19" s="299"/>
      <c r="N19" s="299"/>
      <c r="O19" s="300"/>
      <c r="P19" s="309"/>
      <c r="Q19" s="309"/>
      <c r="R19" s="142"/>
      <c r="S19" s="302"/>
      <c r="T19" s="303"/>
      <c r="U19" s="304"/>
      <c r="V19" s="30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</row>
    <row r="20" spans="1:33" s="276" customFormat="1" ht="12.75">
      <c r="A20" s="142"/>
      <c r="B20" s="293"/>
      <c r="C20" s="294" t="s">
        <v>135</v>
      </c>
      <c r="D20" s="295"/>
      <c r="E20" s="295"/>
      <c r="F20" s="295"/>
      <c r="G20" s="295"/>
      <c r="H20" s="296"/>
      <c r="I20" s="297"/>
      <c r="J20" s="298"/>
      <c r="K20" s="299">
        <f>IF(OR(I20="AUV",I20="auv",I20="Auv"),J20*(Kc_za_km+Nahr_za_km),0)</f>
        <v>0</v>
      </c>
      <c r="L20" s="299"/>
      <c r="M20" s="299"/>
      <c r="N20" s="299"/>
      <c r="O20" s="300">
        <f>SUM(K20:N21)</f>
        <v>0</v>
      </c>
      <c r="P20" s="301"/>
      <c r="Q20" s="301"/>
      <c r="R20" s="142"/>
      <c r="S20" s="302">
        <f>IF(B20=B18,S18,S18+1)</f>
        <v>1</v>
      </c>
      <c r="T20" s="303">
        <v>5</v>
      </c>
      <c r="U20" s="304">
        <f>SUMIF(S$12:S$37,T20,J$12:J$37)</f>
        <v>0</v>
      </c>
      <c r="V20" s="305">
        <f>IF(U20=0,0,25)</f>
        <v>0</v>
      </c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</row>
    <row r="21" spans="1:33" s="276" customFormat="1" ht="12.75">
      <c r="A21" s="142"/>
      <c r="B21" s="293"/>
      <c r="C21" s="306" t="s">
        <v>136</v>
      </c>
      <c r="D21" s="307"/>
      <c r="E21" s="307"/>
      <c r="F21" s="307"/>
      <c r="G21" s="307"/>
      <c r="H21" s="308"/>
      <c r="I21" s="297"/>
      <c r="J21" s="298"/>
      <c r="K21" s="299"/>
      <c r="L21" s="299"/>
      <c r="M21" s="299"/>
      <c r="N21" s="299"/>
      <c r="O21" s="300"/>
      <c r="P21" s="309"/>
      <c r="Q21" s="309"/>
      <c r="R21" s="142"/>
      <c r="S21" s="302"/>
      <c r="T21" s="303"/>
      <c r="U21" s="304"/>
      <c r="V21" s="30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</row>
    <row r="22" spans="1:33" s="276" customFormat="1" ht="12.75">
      <c r="A22" s="142"/>
      <c r="B22" s="293"/>
      <c r="C22" s="294" t="s">
        <v>135</v>
      </c>
      <c r="D22" s="295"/>
      <c r="E22" s="295"/>
      <c r="F22" s="295"/>
      <c r="G22" s="295"/>
      <c r="H22" s="296"/>
      <c r="I22" s="297"/>
      <c r="J22" s="298"/>
      <c r="K22" s="299">
        <f>IF(OR(I22="AUV",I22="auv",I22="Auv"),J22*(Kc_za_km+Nahr_za_km),0)</f>
        <v>0</v>
      </c>
      <c r="L22" s="299"/>
      <c r="M22" s="299"/>
      <c r="N22" s="299"/>
      <c r="O22" s="300">
        <f>SUM(K22:N23)</f>
        <v>0</v>
      </c>
      <c r="P22" s="301"/>
      <c r="Q22" s="301"/>
      <c r="R22" s="142"/>
      <c r="S22" s="302">
        <f>IF(B22=B20,S20,S20+1)</f>
        <v>1</v>
      </c>
      <c r="T22" s="303">
        <v>6</v>
      </c>
      <c r="U22" s="304">
        <f>SUMIF(S$12:S$37,T22,J$12:J$37)</f>
        <v>0</v>
      </c>
      <c r="V22" s="305">
        <f>IF(U22=0,0,25)</f>
        <v>0</v>
      </c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</row>
    <row r="23" spans="1:33" s="276" customFormat="1" ht="12.75">
      <c r="A23" s="142"/>
      <c r="B23" s="293"/>
      <c r="C23" s="306" t="s">
        <v>136</v>
      </c>
      <c r="D23" s="307"/>
      <c r="E23" s="307"/>
      <c r="F23" s="307"/>
      <c r="G23" s="307"/>
      <c r="H23" s="308"/>
      <c r="I23" s="297"/>
      <c r="J23" s="298"/>
      <c r="K23" s="299"/>
      <c r="L23" s="299"/>
      <c r="M23" s="299"/>
      <c r="N23" s="299"/>
      <c r="O23" s="300"/>
      <c r="P23" s="309"/>
      <c r="Q23" s="309"/>
      <c r="R23" s="142"/>
      <c r="S23" s="302"/>
      <c r="T23" s="303"/>
      <c r="U23" s="304"/>
      <c r="V23" s="30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</row>
    <row r="24" spans="1:33" s="276" customFormat="1" ht="12.75">
      <c r="A24" s="142"/>
      <c r="B24" s="293"/>
      <c r="C24" s="294" t="s">
        <v>135</v>
      </c>
      <c r="D24" s="295"/>
      <c r="E24" s="295"/>
      <c r="F24" s="295"/>
      <c r="G24" s="295"/>
      <c r="H24" s="296"/>
      <c r="I24" s="297"/>
      <c r="J24" s="298"/>
      <c r="K24" s="299">
        <f>IF(OR(I24="AUV",I24="auv",I24="Auv"),J24*(Kc_za_km+Nahr_za_km),0)</f>
        <v>0</v>
      </c>
      <c r="L24" s="299"/>
      <c r="M24" s="299"/>
      <c r="N24" s="299"/>
      <c r="O24" s="300">
        <f>SUM(K24:N25)</f>
        <v>0</v>
      </c>
      <c r="P24" s="301"/>
      <c r="Q24" s="301"/>
      <c r="R24" s="142"/>
      <c r="S24" s="302">
        <f>IF(B24=B22,S22,S22+1)</f>
        <v>1</v>
      </c>
      <c r="T24" s="303">
        <v>7</v>
      </c>
      <c r="U24" s="304">
        <f>SUMIF(S$12:S$37,T24,J$12:J$37)</f>
        <v>0</v>
      </c>
      <c r="V24" s="305">
        <f>IF(U24=0,0,25)</f>
        <v>0</v>
      </c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</row>
    <row r="25" spans="1:33" s="276" customFormat="1" ht="12.75">
      <c r="A25" s="142"/>
      <c r="B25" s="293"/>
      <c r="C25" s="306" t="s">
        <v>136</v>
      </c>
      <c r="D25" s="307"/>
      <c r="E25" s="307"/>
      <c r="F25" s="307"/>
      <c r="G25" s="307"/>
      <c r="H25" s="308"/>
      <c r="I25" s="297"/>
      <c r="J25" s="298"/>
      <c r="K25" s="299"/>
      <c r="L25" s="299"/>
      <c r="M25" s="299"/>
      <c r="N25" s="299"/>
      <c r="O25" s="300"/>
      <c r="P25" s="309"/>
      <c r="Q25" s="309"/>
      <c r="R25" s="142"/>
      <c r="S25" s="302"/>
      <c r="T25" s="303"/>
      <c r="U25" s="304"/>
      <c r="V25" s="30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</row>
    <row r="26" spans="1:33" s="276" customFormat="1" ht="12.75">
      <c r="A26" s="142"/>
      <c r="B26" s="293"/>
      <c r="C26" s="294" t="s">
        <v>135</v>
      </c>
      <c r="D26" s="295"/>
      <c r="E26" s="295"/>
      <c r="F26" s="295"/>
      <c r="G26" s="295"/>
      <c r="H26" s="296"/>
      <c r="I26" s="297"/>
      <c r="J26" s="298"/>
      <c r="K26" s="299">
        <f>IF(OR(I26="AUV",I26="auv",I26="Auv"),J26*(Kc_za_km+Nahr_za_km),0)</f>
        <v>0</v>
      </c>
      <c r="L26" s="299"/>
      <c r="M26" s="299"/>
      <c r="N26" s="299"/>
      <c r="O26" s="300">
        <f>SUM(K26:N27)</f>
        <v>0</v>
      </c>
      <c r="P26" s="301"/>
      <c r="Q26" s="301"/>
      <c r="R26" s="142"/>
      <c r="S26" s="302">
        <f>IF(B26=B24,S24,S24+1)</f>
        <v>1</v>
      </c>
      <c r="T26" s="303">
        <v>8</v>
      </c>
      <c r="U26" s="304">
        <f>SUMIF(S$12:S$37,T26,J$12:J$37)</f>
        <v>0</v>
      </c>
      <c r="V26" s="305">
        <f>IF(U26=0,0,25)</f>
        <v>0</v>
      </c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</row>
    <row r="27" spans="1:33" s="276" customFormat="1" ht="12.75">
      <c r="A27" s="142"/>
      <c r="B27" s="293"/>
      <c r="C27" s="306" t="s">
        <v>136</v>
      </c>
      <c r="D27" s="307"/>
      <c r="E27" s="307"/>
      <c r="F27" s="307"/>
      <c r="G27" s="307"/>
      <c r="H27" s="308"/>
      <c r="I27" s="297"/>
      <c r="J27" s="298"/>
      <c r="K27" s="299"/>
      <c r="L27" s="299"/>
      <c r="M27" s="299"/>
      <c r="N27" s="299"/>
      <c r="O27" s="300"/>
      <c r="P27" s="309"/>
      <c r="Q27" s="309"/>
      <c r="R27" s="142"/>
      <c r="S27" s="302"/>
      <c r="T27" s="303"/>
      <c r="U27" s="304"/>
      <c r="V27" s="30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</row>
    <row r="28" spans="1:33" s="276" customFormat="1" ht="12.75">
      <c r="A28" s="142"/>
      <c r="B28" s="293"/>
      <c r="C28" s="294" t="s">
        <v>135</v>
      </c>
      <c r="D28" s="295"/>
      <c r="E28" s="295"/>
      <c r="F28" s="295"/>
      <c r="G28" s="295"/>
      <c r="H28" s="296"/>
      <c r="I28" s="297"/>
      <c r="J28" s="298"/>
      <c r="K28" s="299">
        <f>IF(OR(I28="AUV",I28="auv",I28="Auv"),J28*(Kc_za_km+Nahr_za_km),0)</f>
        <v>0</v>
      </c>
      <c r="L28" s="299"/>
      <c r="M28" s="299"/>
      <c r="N28" s="299"/>
      <c r="O28" s="300">
        <f>SUM(K28:N29)</f>
        <v>0</v>
      </c>
      <c r="P28" s="301"/>
      <c r="Q28" s="301"/>
      <c r="R28" s="142"/>
      <c r="S28" s="302">
        <f>IF(B28=B26,S26,S26+1)</f>
        <v>1</v>
      </c>
      <c r="T28" s="303">
        <v>9</v>
      </c>
      <c r="U28" s="304">
        <f>SUMIF(S$12:S$37,T28,J$12:J$37)</f>
        <v>0</v>
      </c>
      <c r="V28" s="305">
        <f>IF(U28=0,0,25)</f>
        <v>0</v>
      </c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</row>
    <row r="29" spans="1:33" s="276" customFormat="1" ht="12.75">
      <c r="A29" s="142"/>
      <c r="B29" s="293"/>
      <c r="C29" s="306" t="s">
        <v>136</v>
      </c>
      <c r="D29" s="307"/>
      <c r="E29" s="307"/>
      <c r="F29" s="307"/>
      <c r="G29" s="307"/>
      <c r="H29" s="308"/>
      <c r="I29" s="297"/>
      <c r="J29" s="298"/>
      <c r="K29" s="299"/>
      <c r="L29" s="299"/>
      <c r="M29" s="299"/>
      <c r="N29" s="299"/>
      <c r="O29" s="300"/>
      <c r="P29" s="309"/>
      <c r="Q29" s="309"/>
      <c r="R29" s="142"/>
      <c r="S29" s="302"/>
      <c r="T29" s="303"/>
      <c r="U29" s="304"/>
      <c r="V29" s="30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</row>
    <row r="30" spans="1:33" s="276" customFormat="1" ht="12.75">
      <c r="A30" s="142"/>
      <c r="B30" s="293"/>
      <c r="C30" s="294" t="s">
        <v>135</v>
      </c>
      <c r="D30" s="295"/>
      <c r="E30" s="295"/>
      <c r="F30" s="295"/>
      <c r="G30" s="295"/>
      <c r="H30" s="296"/>
      <c r="I30" s="297"/>
      <c r="J30" s="298"/>
      <c r="K30" s="299">
        <f>IF(OR(I30="AUV",I30="auv",I30="Auv"),J30*(Kc_za_km+Nahr_za_km),0)</f>
        <v>0</v>
      </c>
      <c r="L30" s="299"/>
      <c r="M30" s="299"/>
      <c r="N30" s="299"/>
      <c r="O30" s="300">
        <f>SUM(K30:N31)</f>
        <v>0</v>
      </c>
      <c r="P30" s="301"/>
      <c r="Q30" s="301"/>
      <c r="R30" s="142"/>
      <c r="S30" s="302">
        <f>IF(B30=B28,S28,S28+1)</f>
        <v>1</v>
      </c>
      <c r="T30" s="303">
        <v>10</v>
      </c>
      <c r="U30" s="304">
        <f>SUMIF(S$12:S$37,T30,J$12:J$37)</f>
        <v>0</v>
      </c>
      <c r="V30" s="305">
        <f>IF(U30=0,0,25)</f>
        <v>0</v>
      </c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</row>
    <row r="31" spans="1:33" s="276" customFormat="1" ht="12.75">
      <c r="A31" s="142"/>
      <c r="B31" s="293"/>
      <c r="C31" s="306" t="s">
        <v>136</v>
      </c>
      <c r="D31" s="307"/>
      <c r="E31" s="307"/>
      <c r="F31" s="307"/>
      <c r="G31" s="307"/>
      <c r="H31" s="308"/>
      <c r="I31" s="297"/>
      <c r="J31" s="298"/>
      <c r="K31" s="299"/>
      <c r="L31" s="299"/>
      <c r="M31" s="299"/>
      <c r="N31" s="299"/>
      <c r="O31" s="300"/>
      <c r="P31" s="309"/>
      <c r="Q31" s="309"/>
      <c r="R31" s="142"/>
      <c r="S31" s="302"/>
      <c r="T31" s="303"/>
      <c r="U31" s="304"/>
      <c r="V31" s="30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</row>
    <row r="32" spans="1:33" s="276" customFormat="1" ht="12.75">
      <c r="A32" s="142"/>
      <c r="B32" s="293"/>
      <c r="C32" s="294" t="s">
        <v>135</v>
      </c>
      <c r="D32" s="295"/>
      <c r="E32" s="295"/>
      <c r="F32" s="295"/>
      <c r="G32" s="295"/>
      <c r="H32" s="296"/>
      <c r="I32" s="297"/>
      <c r="J32" s="298"/>
      <c r="K32" s="299">
        <f>IF(OR(I32="AUV",I32="auv",I32="Auv"),J32*(Kc_za_km+Nahr_za_km),0)</f>
        <v>0</v>
      </c>
      <c r="L32" s="299"/>
      <c r="M32" s="299"/>
      <c r="N32" s="299"/>
      <c r="O32" s="300">
        <f>SUM(K32:N33)</f>
        <v>0</v>
      </c>
      <c r="P32" s="301"/>
      <c r="Q32" s="301"/>
      <c r="R32" s="142"/>
      <c r="S32" s="302">
        <f>IF(B32=B30,S30,S30+1)</f>
        <v>1</v>
      </c>
      <c r="T32" s="303">
        <v>11</v>
      </c>
      <c r="U32" s="304">
        <f>SUMIF(S$12:S$37,T32,J$12:J$37)</f>
        <v>0</v>
      </c>
      <c r="V32" s="305">
        <f>IF(U32=0,0,25)</f>
        <v>0</v>
      </c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</row>
    <row r="33" spans="1:33" s="276" customFormat="1" ht="12.75">
      <c r="A33" s="142"/>
      <c r="B33" s="293"/>
      <c r="C33" s="306" t="s">
        <v>136</v>
      </c>
      <c r="D33" s="307"/>
      <c r="E33" s="307"/>
      <c r="F33" s="307"/>
      <c r="G33" s="307"/>
      <c r="H33" s="308"/>
      <c r="I33" s="297"/>
      <c r="J33" s="298"/>
      <c r="K33" s="299"/>
      <c r="L33" s="299"/>
      <c r="M33" s="299"/>
      <c r="N33" s="299"/>
      <c r="O33" s="300"/>
      <c r="P33" s="309"/>
      <c r="Q33" s="309"/>
      <c r="R33" s="142"/>
      <c r="S33" s="302"/>
      <c r="T33" s="303"/>
      <c r="U33" s="304"/>
      <c r="V33" s="30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</row>
    <row r="34" spans="1:33" s="276" customFormat="1" ht="12.75">
      <c r="A34" s="142"/>
      <c r="B34" s="293"/>
      <c r="C34" s="294" t="s">
        <v>135</v>
      </c>
      <c r="D34" s="295"/>
      <c r="E34" s="295"/>
      <c r="F34" s="295"/>
      <c r="G34" s="295"/>
      <c r="H34" s="296"/>
      <c r="I34" s="297"/>
      <c r="J34" s="298"/>
      <c r="K34" s="299">
        <f>IF(OR(I34="AUV",I34="auv",I34="Auv"),J34*(Kc_za_km+Nahr_za_km),0)</f>
        <v>0</v>
      </c>
      <c r="L34" s="299"/>
      <c r="M34" s="299"/>
      <c r="N34" s="299"/>
      <c r="O34" s="300">
        <f>SUM(K34:N35)</f>
        <v>0</v>
      </c>
      <c r="P34" s="301"/>
      <c r="Q34" s="301"/>
      <c r="R34" s="142"/>
      <c r="S34" s="302">
        <f>IF(B34=B32,S32,S32+1)</f>
        <v>1</v>
      </c>
      <c r="T34" s="303">
        <v>12</v>
      </c>
      <c r="U34" s="304">
        <f>SUMIF(S$12:S$37,T34,J$12:J$37)</f>
        <v>0</v>
      </c>
      <c r="V34" s="305">
        <f>IF(U34=0,0,25)</f>
        <v>0</v>
      </c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</row>
    <row r="35" spans="1:33" s="276" customFormat="1" ht="12.75">
      <c r="A35" s="142"/>
      <c r="B35" s="293"/>
      <c r="C35" s="306" t="s">
        <v>136</v>
      </c>
      <c r="D35" s="307"/>
      <c r="E35" s="307"/>
      <c r="F35" s="307"/>
      <c r="G35" s="307"/>
      <c r="H35" s="308"/>
      <c r="I35" s="297"/>
      <c r="J35" s="298"/>
      <c r="K35" s="299"/>
      <c r="L35" s="299"/>
      <c r="M35" s="299"/>
      <c r="N35" s="299"/>
      <c r="O35" s="300"/>
      <c r="P35" s="309"/>
      <c r="Q35" s="309"/>
      <c r="R35" s="142"/>
      <c r="S35" s="302"/>
      <c r="T35" s="303"/>
      <c r="U35" s="304"/>
      <c r="V35" s="30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</row>
    <row r="36" spans="1:33" s="276" customFormat="1" ht="12.75">
      <c r="A36" s="142"/>
      <c r="B36" s="310"/>
      <c r="C36" s="294" t="s">
        <v>135</v>
      </c>
      <c r="D36" s="295"/>
      <c r="E36" s="295"/>
      <c r="F36" s="295"/>
      <c r="G36" s="295"/>
      <c r="H36" s="296"/>
      <c r="I36" s="311"/>
      <c r="J36" s="312"/>
      <c r="K36" s="313">
        <f>IF(OR(I36="AUV",I36="auv",I36="Auv"),J36*(Kc_za_km+Nahr_za_km),0)</f>
        <v>0</v>
      </c>
      <c r="L36" s="313"/>
      <c r="M36" s="313"/>
      <c r="N36" s="313"/>
      <c r="O36" s="314">
        <f>SUM(K36:N37)</f>
        <v>0</v>
      </c>
      <c r="P36" s="315"/>
      <c r="Q36" s="315"/>
      <c r="R36" s="142"/>
      <c r="S36" s="302" t="e">
        <f>IF(B36=#REF!,#REF!,#REF!+1)</f>
        <v>#REF!</v>
      </c>
      <c r="T36" s="303">
        <v>14</v>
      </c>
      <c r="U36" s="304">
        <f>SUMIF(S$12:S$37,T36,J$12:J$37)</f>
        <v>0</v>
      </c>
      <c r="V36" s="305">
        <f>IF(U36=0,0,25)</f>
        <v>0</v>
      </c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</row>
    <row r="37" spans="1:33" s="276" customFormat="1" ht="12.75">
      <c r="A37" s="142"/>
      <c r="B37" s="310"/>
      <c r="C37" s="316" t="s">
        <v>136</v>
      </c>
      <c r="D37" s="317"/>
      <c r="E37" s="317"/>
      <c r="F37" s="317"/>
      <c r="G37" s="317"/>
      <c r="H37" s="318"/>
      <c r="I37" s="311"/>
      <c r="J37" s="312"/>
      <c r="K37" s="313"/>
      <c r="L37" s="313"/>
      <c r="M37" s="313"/>
      <c r="N37" s="313"/>
      <c r="O37" s="314"/>
      <c r="P37" s="319"/>
      <c r="Q37" s="319"/>
      <c r="R37" s="142"/>
      <c r="S37" s="320"/>
      <c r="T37" s="142"/>
      <c r="U37" s="142"/>
      <c r="V37" s="142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</row>
    <row r="38" spans="1:33" s="276" customFormat="1" ht="15" customHeight="1">
      <c r="A38" s="142"/>
      <c r="B38" s="321" t="s">
        <v>137</v>
      </c>
      <c r="C38" s="321"/>
      <c r="D38" s="321"/>
      <c r="E38" s="321"/>
      <c r="F38" s="321"/>
      <c r="G38" s="321"/>
      <c r="H38" s="321"/>
      <c r="I38" s="322" t="s">
        <v>138</v>
      </c>
      <c r="J38" s="322"/>
      <c r="K38" s="323">
        <f>SUM(K12:K37)</f>
        <v>0</v>
      </c>
      <c r="L38" s="323">
        <f>SUM(L12:L37)</f>
        <v>0</v>
      </c>
      <c r="M38" s="323">
        <f>SUM(M12:M37)</f>
        <v>0</v>
      </c>
      <c r="N38" s="323">
        <f>SUM(N12:N37)</f>
        <v>0</v>
      </c>
      <c r="O38" s="324">
        <f>SUM(O12:O37)</f>
        <v>0</v>
      </c>
      <c r="P38" s="325"/>
      <c r="Q38" s="325"/>
      <c r="R38" s="142"/>
      <c r="S38" s="320"/>
      <c r="T38" s="326" t="s">
        <v>139</v>
      </c>
      <c r="U38" s="326"/>
      <c r="V38" s="327">
        <f>SUM(V12:V37)</f>
        <v>0</v>
      </c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</row>
    <row r="39" spans="1:33" s="276" customFormat="1" ht="15" customHeight="1">
      <c r="A39" s="142"/>
      <c r="B39" s="328" t="s">
        <v>140</v>
      </c>
      <c r="C39" s="328"/>
      <c r="D39" s="328"/>
      <c r="E39" s="328"/>
      <c r="F39" s="328"/>
      <c r="G39" s="328"/>
      <c r="H39" s="328"/>
      <c r="I39" s="329" t="s">
        <v>141</v>
      </c>
      <c r="J39" s="329"/>
      <c r="K39" s="329"/>
      <c r="L39" s="329"/>
      <c r="M39" s="329"/>
      <c r="N39" s="329"/>
      <c r="O39" s="330"/>
      <c r="P39" s="331"/>
      <c r="Q39" s="331"/>
      <c r="R39" s="142"/>
      <c r="S39" s="142"/>
      <c r="T39" s="142"/>
      <c r="U39" s="142"/>
      <c r="V39" s="142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</row>
    <row r="40" spans="1:33" s="276" customFormat="1" ht="15" customHeight="1">
      <c r="A40" s="142"/>
      <c r="B40" s="332" t="s">
        <v>142</v>
      </c>
      <c r="C40" s="332"/>
      <c r="D40" s="332"/>
      <c r="E40" s="332"/>
      <c r="F40" s="332"/>
      <c r="G40" s="332"/>
      <c r="H40" s="332"/>
      <c r="I40" s="329" t="str">
        <f>IF(O38-O39&lt;0,"P ř e p l a t e k","D o p l a t e k")</f>
        <v>D o p l a t e k</v>
      </c>
      <c r="J40" s="329"/>
      <c r="K40" s="329"/>
      <c r="L40" s="329"/>
      <c r="M40" s="329"/>
      <c r="N40" s="329"/>
      <c r="O40" s="333">
        <f>ABS(O38-O39)</f>
        <v>0</v>
      </c>
      <c r="P40" s="331"/>
      <c r="Q40" s="331"/>
      <c r="R40" s="142"/>
      <c r="S40" s="142"/>
      <c r="T40" s="142"/>
      <c r="U40" s="142"/>
      <c r="V40" s="142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</row>
    <row r="41" spans="1:33" s="276" customFormat="1" ht="9.75" customHeight="1">
      <c r="A41" s="142"/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142"/>
      <c r="S41" s="142"/>
      <c r="T41" s="142"/>
      <c r="U41" s="142"/>
      <c r="V41" s="142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</row>
    <row r="42" spans="1:33" s="276" customFormat="1" ht="13.5" customHeight="1">
      <c r="A42" s="142"/>
      <c r="B42" s="335" t="s">
        <v>143</v>
      </c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6"/>
      <c r="S42" s="336"/>
      <c r="T42" s="336"/>
      <c r="U42" s="336"/>
      <c r="V42" s="336"/>
      <c r="W42" s="337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</row>
    <row r="43" spans="1:33" s="276" customFormat="1" ht="14.25" customHeight="1">
      <c r="A43" s="142"/>
      <c r="B43" s="338" t="s">
        <v>144</v>
      </c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6"/>
      <c r="S43" s="336"/>
      <c r="T43" s="336"/>
      <c r="U43" s="336"/>
      <c r="V43" s="336"/>
      <c r="W43" s="337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</row>
    <row r="44" spans="1:33" s="276" customFormat="1" ht="9.75" customHeight="1">
      <c r="A44" s="142"/>
      <c r="B44" s="339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1"/>
      <c r="R44" s="336"/>
      <c r="S44" s="336"/>
      <c r="T44" s="336"/>
      <c r="U44" s="336"/>
      <c r="V44" s="336"/>
      <c r="W44" s="337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</row>
    <row r="45" spans="1:33" s="276" customFormat="1" ht="9" customHeight="1">
      <c r="A45" s="142"/>
      <c r="B45" s="342" t="s">
        <v>145</v>
      </c>
      <c r="C45" s="342"/>
      <c r="D45" s="342"/>
      <c r="E45" s="343" t="s">
        <v>146</v>
      </c>
      <c r="F45" s="343"/>
      <c r="G45" s="343"/>
      <c r="H45" s="343"/>
      <c r="I45" s="344" t="s">
        <v>147</v>
      </c>
      <c r="J45" s="344"/>
      <c r="K45" s="344"/>
      <c r="L45" s="344"/>
      <c r="M45" s="344"/>
      <c r="N45" s="344"/>
      <c r="O45" s="345"/>
      <c r="P45" s="345"/>
      <c r="Q45" s="346"/>
      <c r="R45" s="142"/>
      <c r="S45" s="142"/>
      <c r="T45" s="142"/>
      <c r="U45" s="142"/>
      <c r="V45" s="142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</row>
    <row r="46" spans="1:33" s="276" customFormat="1" ht="9" customHeight="1">
      <c r="A46" s="142"/>
      <c r="B46" s="347" t="s">
        <v>148</v>
      </c>
      <c r="C46" s="347"/>
      <c r="D46" s="347"/>
      <c r="E46" s="343" t="s">
        <v>149</v>
      </c>
      <c r="F46" s="343"/>
      <c r="G46" s="343"/>
      <c r="H46" s="343"/>
      <c r="I46" s="344"/>
      <c r="J46" s="344"/>
      <c r="K46" s="344"/>
      <c r="L46" s="344"/>
      <c r="M46" s="344"/>
      <c r="N46" s="344"/>
      <c r="O46" s="345"/>
      <c r="P46" s="345"/>
      <c r="Q46" s="348"/>
      <c r="R46" s="142"/>
      <c r="S46" s="142"/>
      <c r="T46" s="142"/>
      <c r="U46" s="142"/>
      <c r="V46" s="142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</row>
    <row r="47" spans="1:33" s="276" customFormat="1" ht="9" customHeight="1">
      <c r="A47" s="142"/>
      <c r="B47" s="347" t="s">
        <v>150</v>
      </c>
      <c r="C47" s="347"/>
      <c r="D47" s="347"/>
      <c r="E47" s="349" t="s">
        <v>151</v>
      </c>
      <c r="F47" s="349"/>
      <c r="G47" s="349"/>
      <c r="H47" s="349"/>
      <c r="I47" s="350"/>
      <c r="J47" s="350"/>
      <c r="K47" s="350"/>
      <c r="L47" s="351" t="s">
        <v>152</v>
      </c>
      <c r="M47" s="351"/>
      <c r="N47" s="351"/>
      <c r="O47" s="351"/>
      <c r="P47" s="351"/>
      <c r="Q47" s="352"/>
      <c r="R47" s="142"/>
      <c r="S47" s="142"/>
      <c r="T47" s="142"/>
      <c r="U47" s="142"/>
      <c r="V47" s="142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</row>
    <row r="48" spans="1:33" s="276" customFormat="1" ht="9" customHeight="1">
      <c r="A48" s="142"/>
      <c r="B48" s="347" t="s">
        <v>153</v>
      </c>
      <c r="C48" s="347"/>
      <c r="D48" s="347"/>
      <c r="E48" s="353" t="s">
        <v>154</v>
      </c>
      <c r="F48" s="353"/>
      <c r="G48" s="353"/>
      <c r="H48" s="353"/>
      <c r="I48" s="350"/>
      <c r="J48" s="350"/>
      <c r="K48" s="350"/>
      <c r="L48" s="351"/>
      <c r="M48" s="351"/>
      <c r="N48" s="351"/>
      <c r="O48" s="351"/>
      <c r="P48" s="351"/>
      <c r="Q48" s="352"/>
      <c r="R48" s="142"/>
      <c r="S48" s="142"/>
      <c r="T48" s="142"/>
      <c r="U48" s="142"/>
      <c r="V48" s="142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</row>
    <row r="49" spans="1:33" s="276" customFormat="1" ht="15.75" customHeight="1">
      <c r="A49" s="142"/>
      <c r="B49" s="354" t="s">
        <v>155</v>
      </c>
      <c r="C49" s="354"/>
      <c r="D49" s="354"/>
      <c r="E49" s="354"/>
      <c r="F49" s="354"/>
      <c r="G49" s="354"/>
      <c r="H49" s="354"/>
      <c r="I49" s="354"/>
      <c r="J49" s="354"/>
      <c r="K49" s="354"/>
      <c r="L49" s="355"/>
      <c r="M49" s="355"/>
      <c r="N49" s="355"/>
      <c r="O49" s="355"/>
      <c r="P49" s="355"/>
      <c r="Q49" s="352"/>
      <c r="R49" s="142"/>
      <c r="S49" s="142"/>
      <c r="T49" s="142"/>
      <c r="U49" s="142"/>
      <c r="V49" s="142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</row>
    <row r="50" spans="1:33" s="276" customFormat="1" ht="12.75" customHeight="1">
      <c r="A50" s="142"/>
      <c r="B50" s="356" t="s">
        <v>156</v>
      </c>
      <c r="C50" s="356"/>
      <c r="D50" s="356"/>
      <c r="E50" s="356"/>
      <c r="F50" s="356"/>
      <c r="G50" s="356"/>
      <c r="H50" s="356"/>
      <c r="I50" s="356"/>
      <c r="J50" s="356"/>
      <c r="K50" s="356"/>
      <c r="L50" s="357"/>
      <c r="M50" s="357"/>
      <c r="N50" s="357"/>
      <c r="O50" s="357"/>
      <c r="P50" s="357"/>
      <c r="Q50" s="352"/>
      <c r="R50" s="142"/>
      <c r="S50" s="142"/>
      <c r="T50" s="142"/>
      <c r="U50" s="142"/>
      <c r="V50" s="142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</row>
    <row r="51" spans="1:33" s="276" customFormat="1" ht="12.75" customHeight="1">
      <c r="A51" s="142"/>
      <c r="B51" s="358" t="s">
        <v>157</v>
      </c>
      <c r="C51" s="358"/>
      <c r="D51" s="358"/>
      <c r="E51" s="358"/>
      <c r="F51" s="358"/>
      <c r="G51" s="358"/>
      <c r="H51" s="358"/>
      <c r="I51" s="358"/>
      <c r="J51" s="358"/>
      <c r="K51" s="358"/>
      <c r="L51" s="359"/>
      <c r="M51" s="359"/>
      <c r="N51" s="360"/>
      <c r="O51" s="360"/>
      <c r="P51" s="360"/>
      <c r="Q51" s="352"/>
      <c r="R51" s="142"/>
      <c r="S51" s="142"/>
      <c r="T51" s="142"/>
      <c r="U51" s="142"/>
      <c r="V51" s="142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</row>
    <row r="52" spans="1:33" s="276" customFormat="1" ht="12.75" customHeight="1">
      <c r="A52" s="142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61" t="s">
        <v>158</v>
      </c>
      <c r="M52" s="361"/>
      <c r="N52" s="361"/>
      <c r="O52" s="361"/>
      <c r="P52" s="361"/>
      <c r="Q52" s="362"/>
      <c r="R52" s="142"/>
      <c r="S52" s="142"/>
      <c r="T52" s="142"/>
      <c r="U52" s="142"/>
      <c r="V52" s="142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</row>
    <row r="53" spans="1:33" s="276" customFormat="1" ht="5.25" customHeight="1">
      <c r="A53" s="142"/>
      <c r="B53" s="363"/>
      <c r="C53" s="364"/>
      <c r="D53" s="364"/>
      <c r="E53" s="364"/>
      <c r="F53" s="364"/>
      <c r="G53" s="364"/>
      <c r="H53" s="364"/>
      <c r="I53" s="364"/>
      <c r="J53" s="364"/>
      <c r="K53" s="364"/>
      <c r="L53" s="365"/>
      <c r="M53" s="365"/>
      <c r="N53" s="365"/>
      <c r="O53" s="365"/>
      <c r="P53" s="365"/>
      <c r="Q53" s="352"/>
      <c r="R53" s="142"/>
      <c r="S53" s="142"/>
      <c r="T53" s="142"/>
      <c r="U53" s="142"/>
      <c r="V53" s="142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</row>
    <row r="54" spans="1:33" s="276" customFormat="1" ht="3.75" customHeight="1">
      <c r="A54" s="142"/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4"/>
      <c r="M54" s="364"/>
      <c r="N54" s="364"/>
      <c r="O54" s="364"/>
      <c r="P54" s="364"/>
      <c r="Q54" s="352"/>
      <c r="R54" s="142"/>
      <c r="S54" s="142"/>
      <c r="T54" s="142"/>
      <c r="U54" s="142"/>
      <c r="V54" s="142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</row>
    <row r="55" spans="1:69" s="145" customFormat="1" ht="19.5" customHeight="1">
      <c r="A55" s="142"/>
      <c r="B55" s="367" t="s">
        <v>159</v>
      </c>
      <c r="C55" s="367"/>
      <c r="D55" s="367"/>
      <c r="E55" s="367"/>
      <c r="F55" s="367"/>
      <c r="G55" s="367"/>
      <c r="H55" s="367"/>
      <c r="I55" s="367"/>
      <c r="J55" s="367"/>
      <c r="K55" s="232" t="s">
        <v>102</v>
      </c>
      <c r="L55" s="232"/>
      <c r="M55" s="232"/>
      <c r="N55" s="232" t="s">
        <v>103</v>
      </c>
      <c r="O55" s="233" t="s">
        <v>104</v>
      </c>
      <c r="P55" s="233"/>
      <c r="Q55" s="233"/>
      <c r="R55" s="368"/>
      <c r="S55" s="232"/>
      <c r="T55" s="232"/>
      <c r="U55" s="232"/>
      <c r="V55" s="233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</row>
    <row r="56" spans="1:69" s="145" customFormat="1" ht="12.75" customHeight="1">
      <c r="A56" s="142"/>
      <c r="B56" s="369" t="s">
        <v>105</v>
      </c>
      <c r="C56" s="369"/>
      <c r="D56" s="370"/>
      <c r="E56" s="370"/>
      <c r="F56" s="370"/>
      <c r="G56" s="370"/>
      <c r="H56" s="370"/>
      <c r="I56" s="371" t="s">
        <v>160</v>
      </c>
      <c r="J56" s="371"/>
      <c r="K56" s="372"/>
      <c r="L56" s="372"/>
      <c r="M56" s="372"/>
      <c r="N56" s="373"/>
      <c r="O56" s="374"/>
      <c r="P56" s="374"/>
      <c r="Q56" s="374"/>
      <c r="R56" s="375"/>
      <c r="S56" s="376"/>
      <c r="T56" s="377"/>
      <c r="U56" s="377"/>
      <c r="V56" s="378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</row>
    <row r="57" spans="1:69" s="145" customFormat="1" ht="12.75" customHeight="1">
      <c r="A57" s="142"/>
      <c r="B57" s="379" t="s">
        <v>107</v>
      </c>
      <c r="C57" s="379"/>
      <c r="D57" s="380"/>
      <c r="E57" s="380"/>
      <c r="F57" s="380"/>
      <c r="G57" s="380"/>
      <c r="H57" s="380"/>
      <c r="I57" s="371"/>
      <c r="J57" s="371"/>
      <c r="K57" s="372"/>
      <c r="L57" s="372"/>
      <c r="M57" s="372"/>
      <c r="N57" s="373"/>
      <c r="O57" s="374"/>
      <c r="P57" s="374"/>
      <c r="Q57" s="374"/>
      <c r="R57" s="375"/>
      <c r="S57" s="381"/>
      <c r="T57" s="382"/>
      <c r="U57" s="382"/>
      <c r="V57" s="383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</row>
    <row r="58" spans="1:69" s="145" customFormat="1" ht="12.75" customHeight="1">
      <c r="A58" s="142"/>
      <c r="B58" s="379" t="s">
        <v>108</v>
      </c>
      <c r="C58" s="379"/>
      <c r="D58" s="380"/>
      <c r="E58" s="380"/>
      <c r="F58" s="380"/>
      <c r="G58" s="380"/>
      <c r="H58" s="380"/>
      <c r="I58" s="384" t="s">
        <v>161</v>
      </c>
      <c r="J58" s="384"/>
      <c r="K58" s="385"/>
      <c r="L58" s="385"/>
      <c r="M58" s="385"/>
      <c r="N58" s="386"/>
      <c r="O58" s="387"/>
      <c r="P58" s="387"/>
      <c r="Q58" s="387"/>
      <c r="R58" s="388"/>
      <c r="S58" s="389"/>
      <c r="T58" s="390"/>
      <c r="U58" s="390"/>
      <c r="V58" s="391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275"/>
      <c r="BQ58" s="275"/>
    </row>
    <row r="59" spans="1:69" s="145" customFormat="1" ht="12.75" customHeight="1">
      <c r="A59" s="142"/>
      <c r="B59" s="379" t="s">
        <v>110</v>
      </c>
      <c r="C59" s="379"/>
      <c r="D59" s="380"/>
      <c r="E59" s="380"/>
      <c r="F59" s="380"/>
      <c r="G59" s="380"/>
      <c r="H59" s="380"/>
      <c r="I59" s="384"/>
      <c r="J59" s="384"/>
      <c r="K59" s="385"/>
      <c r="L59" s="385"/>
      <c r="M59" s="385"/>
      <c r="N59" s="386"/>
      <c r="O59" s="387"/>
      <c r="P59" s="387"/>
      <c r="Q59" s="387"/>
      <c r="R59" s="388"/>
      <c r="S59" s="389"/>
      <c r="T59" s="390"/>
      <c r="U59" s="390"/>
      <c r="V59" s="391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</row>
    <row r="60" spans="1:69" s="145" customFormat="1" ht="12.75" customHeight="1">
      <c r="A60" s="142"/>
      <c r="B60" s="379" t="s">
        <v>111</v>
      </c>
      <c r="C60" s="379"/>
      <c r="D60" s="380"/>
      <c r="E60" s="380"/>
      <c r="F60" s="380"/>
      <c r="G60" s="380"/>
      <c r="H60" s="380"/>
      <c r="I60" s="384" t="s">
        <v>162</v>
      </c>
      <c r="J60" s="384"/>
      <c r="K60" s="243" t="s">
        <v>113</v>
      </c>
      <c r="L60" s="243"/>
      <c r="M60" s="243"/>
      <c r="N60" s="386"/>
      <c r="O60" s="387"/>
      <c r="P60" s="387"/>
      <c r="Q60" s="387"/>
      <c r="R60" s="388"/>
      <c r="S60" s="389"/>
      <c r="T60" s="390"/>
      <c r="U60" s="390"/>
      <c r="V60" s="391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5"/>
      <c r="BP60" s="275"/>
      <c r="BQ60" s="275"/>
    </row>
    <row r="61" spans="1:69" s="145" customFormat="1" ht="12.75" customHeight="1">
      <c r="A61" s="142"/>
      <c r="B61" s="392" t="s">
        <v>114</v>
      </c>
      <c r="C61" s="392"/>
      <c r="D61" s="393"/>
      <c r="E61" s="393"/>
      <c r="F61" s="393"/>
      <c r="G61" s="393"/>
      <c r="H61" s="393"/>
      <c r="I61" s="384"/>
      <c r="J61" s="384"/>
      <c r="K61" s="243"/>
      <c r="L61" s="243"/>
      <c r="M61" s="243"/>
      <c r="N61" s="386"/>
      <c r="O61" s="387"/>
      <c r="P61" s="387"/>
      <c r="Q61" s="387"/>
      <c r="R61" s="388"/>
      <c r="S61" s="389"/>
      <c r="T61" s="390"/>
      <c r="U61" s="390"/>
      <c r="V61" s="391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</row>
    <row r="62" spans="1:69" s="145" customFormat="1" ht="12.75" customHeight="1">
      <c r="A62" s="142"/>
      <c r="B62" s="394"/>
      <c r="C62" s="394"/>
      <c r="D62" s="394"/>
      <c r="E62" s="394"/>
      <c r="F62" s="394"/>
      <c r="G62" s="394"/>
      <c r="H62" s="394"/>
      <c r="I62" s="395" t="s">
        <v>115</v>
      </c>
      <c r="J62" s="395"/>
      <c r="K62" s="396" t="s">
        <v>116</v>
      </c>
      <c r="L62" s="396"/>
      <c r="M62" s="396"/>
      <c r="N62" s="397"/>
      <c r="O62" s="398"/>
      <c r="P62" s="398"/>
      <c r="Q62" s="398"/>
      <c r="R62" s="388"/>
      <c r="S62" s="389"/>
      <c r="T62" s="390"/>
      <c r="U62" s="390"/>
      <c r="V62" s="391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</row>
    <row r="63" spans="1:69" s="145" customFormat="1" ht="12.75" customHeight="1">
      <c r="A63" s="142"/>
      <c r="B63" s="394"/>
      <c r="C63" s="394"/>
      <c r="D63" s="394"/>
      <c r="E63" s="394"/>
      <c r="F63" s="394"/>
      <c r="G63" s="394"/>
      <c r="H63" s="394"/>
      <c r="I63" s="395"/>
      <c r="J63" s="395"/>
      <c r="K63" s="396"/>
      <c r="L63" s="396"/>
      <c r="M63" s="396"/>
      <c r="N63" s="397"/>
      <c r="O63" s="398"/>
      <c r="P63" s="398"/>
      <c r="Q63" s="398"/>
      <c r="R63" s="388"/>
      <c r="S63" s="389"/>
      <c r="T63" s="390"/>
      <c r="U63" s="390"/>
      <c r="V63" s="391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75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5"/>
      <c r="BK63" s="275"/>
      <c r="BL63" s="275"/>
      <c r="BM63" s="275"/>
      <c r="BN63" s="275"/>
      <c r="BO63" s="275"/>
      <c r="BP63" s="275"/>
      <c r="BQ63" s="275"/>
    </row>
    <row r="64" spans="1:69" s="145" customFormat="1" ht="13.5" customHeight="1">
      <c r="A64" s="142"/>
      <c r="B64" s="254"/>
      <c r="C64" s="254"/>
      <c r="D64" s="254"/>
      <c r="E64" s="254"/>
      <c r="F64" s="254"/>
      <c r="G64" s="254"/>
      <c r="H64" s="254"/>
      <c r="I64" s="399" t="s">
        <v>163</v>
      </c>
      <c r="J64" s="399"/>
      <c r="K64" s="399"/>
      <c r="L64" s="399"/>
      <c r="M64" s="399"/>
      <c r="N64" s="399"/>
      <c r="O64" s="399"/>
      <c r="P64" s="399"/>
      <c r="Q64" s="399"/>
      <c r="R64" s="388"/>
      <c r="S64" s="389"/>
      <c r="T64" s="390"/>
      <c r="U64" s="390"/>
      <c r="V64" s="391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275"/>
    </row>
    <row r="65" spans="1:69" ht="21.75" customHeigh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400"/>
      <c r="S65" s="134"/>
      <c r="T65" s="134"/>
      <c r="U65" s="134"/>
      <c r="V65" s="134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3"/>
      <c r="BO65" s="263"/>
      <c r="BP65" s="263"/>
      <c r="BQ65" s="263"/>
    </row>
    <row r="66" spans="1:33" ht="12.75">
      <c r="A66" s="134"/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134"/>
      <c r="S66" s="134"/>
      <c r="T66" s="134"/>
      <c r="U66" s="134"/>
      <c r="V66" s="134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</row>
    <row r="67" spans="1:33" ht="12.75">
      <c r="A67" s="134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3"/>
      <c r="R67" s="134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</row>
    <row r="68" spans="1:33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</row>
    <row r="69" spans="1:33" ht="12.75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</row>
    <row r="70" spans="1:33" ht="12.75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</row>
    <row r="71" spans="1:33" ht="12.75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</row>
    <row r="72" spans="1:33" ht="12.75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</row>
    <row r="73" spans="1:33" ht="12.75">
      <c r="A73" s="263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</row>
    <row r="74" spans="1:33" ht="12.75">
      <c r="A74" s="263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</row>
    <row r="75" spans="1:33" ht="12.75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</row>
    <row r="76" spans="1:33" ht="12.75">
      <c r="A76" s="263"/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</row>
    <row r="77" spans="1:33" ht="12.75">
      <c r="A77" s="263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</row>
    <row r="78" spans="1:33" ht="12.75">
      <c r="A78" s="263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</row>
    <row r="79" spans="1:33" ht="12.75">
      <c r="A79" s="263"/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</row>
    <row r="80" spans="1:33" ht="12.75">
      <c r="A80" s="263"/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</row>
    <row r="81" spans="1:33" ht="12.75">
      <c r="A81" s="263"/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</row>
    <row r="82" spans="1:33" ht="12.75">
      <c r="A82" s="263"/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</row>
    <row r="83" spans="1:33" ht="12.75">
      <c r="A83" s="263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</row>
    <row r="84" spans="1:33" ht="12.75">
      <c r="A84" s="263"/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</row>
    <row r="85" spans="1:33" ht="12.75">
      <c r="A85" s="263"/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</row>
    <row r="86" spans="1:33" ht="12.75">
      <c r="A86" s="263"/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</row>
    <row r="87" spans="1:33" ht="12.75">
      <c r="A87" s="263"/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</row>
    <row r="88" spans="1:33" ht="12.75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</row>
    <row r="89" spans="1:33" ht="12.75">
      <c r="A89" s="263"/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</row>
    <row r="90" spans="1:33" ht="12.75">
      <c r="A90" s="263"/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</row>
    <row r="91" spans="1:33" ht="12.75">
      <c r="A91" s="263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</row>
    <row r="92" spans="1:33" ht="12.75">
      <c r="A92" s="263"/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</row>
    <row r="93" spans="1:23" ht="12.75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</row>
    <row r="94" spans="1:23" ht="12.75">
      <c r="A94" s="263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</row>
    <row r="95" spans="1:23" ht="12.75">
      <c r="A95" s="263"/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</row>
  </sheetData>
  <sheetProtection sheet="1" selectLockedCells="1"/>
  <mergeCells count="240">
    <mergeCell ref="I2:L2"/>
    <mergeCell ref="B5:Q5"/>
    <mergeCell ref="B6:B9"/>
    <mergeCell ref="C6:H6"/>
    <mergeCell ref="I6:I10"/>
    <mergeCell ref="J6:J10"/>
    <mergeCell ref="K6:K9"/>
    <mergeCell ref="L6:L9"/>
    <mergeCell ref="M6:M9"/>
    <mergeCell ref="N6:N9"/>
    <mergeCell ref="O6:O9"/>
    <mergeCell ref="P6:Q9"/>
    <mergeCell ref="C7:H7"/>
    <mergeCell ref="C8:H9"/>
    <mergeCell ref="P10:Q10"/>
    <mergeCell ref="C11:H11"/>
    <mergeCell ref="P11:Q11"/>
    <mergeCell ref="B12:B13"/>
    <mergeCell ref="D12:G12"/>
    <mergeCell ref="I12:I13"/>
    <mergeCell ref="J12:J13"/>
    <mergeCell ref="K12:K13"/>
    <mergeCell ref="L12:L13"/>
    <mergeCell ref="M12:M13"/>
    <mergeCell ref="N12:N13"/>
    <mergeCell ref="O12:O13"/>
    <mergeCell ref="P12:Q12"/>
    <mergeCell ref="D13:G13"/>
    <mergeCell ref="P13:Q13"/>
    <mergeCell ref="B14:B15"/>
    <mergeCell ref="D14:G14"/>
    <mergeCell ref="I14:I15"/>
    <mergeCell ref="J14:J15"/>
    <mergeCell ref="K14:K15"/>
    <mergeCell ref="L14:L15"/>
    <mergeCell ref="M14:M15"/>
    <mergeCell ref="N14:N15"/>
    <mergeCell ref="O14:O15"/>
    <mergeCell ref="P14:Q14"/>
    <mergeCell ref="D15:G15"/>
    <mergeCell ref="P15:Q15"/>
    <mergeCell ref="B16:B17"/>
    <mergeCell ref="D16:G16"/>
    <mergeCell ref="I16:I17"/>
    <mergeCell ref="J16:J17"/>
    <mergeCell ref="K16:K17"/>
    <mergeCell ref="L16:L17"/>
    <mergeCell ref="M16:M17"/>
    <mergeCell ref="N16:N17"/>
    <mergeCell ref="O16:O17"/>
    <mergeCell ref="P16:Q16"/>
    <mergeCell ref="D17:G17"/>
    <mergeCell ref="P17:Q17"/>
    <mergeCell ref="B18:B19"/>
    <mergeCell ref="D18:G18"/>
    <mergeCell ref="I18:I19"/>
    <mergeCell ref="J18:J19"/>
    <mergeCell ref="K18:K19"/>
    <mergeCell ref="L18:L19"/>
    <mergeCell ref="M18:M19"/>
    <mergeCell ref="N18:N19"/>
    <mergeCell ref="O18:O19"/>
    <mergeCell ref="P18:Q18"/>
    <mergeCell ref="D19:G19"/>
    <mergeCell ref="P19:Q19"/>
    <mergeCell ref="B20:B21"/>
    <mergeCell ref="D20:G20"/>
    <mergeCell ref="I20:I21"/>
    <mergeCell ref="J20:J21"/>
    <mergeCell ref="K20:K21"/>
    <mergeCell ref="L20:L21"/>
    <mergeCell ref="M20:M21"/>
    <mergeCell ref="N20:N21"/>
    <mergeCell ref="O20:O21"/>
    <mergeCell ref="P20:Q20"/>
    <mergeCell ref="D21:G21"/>
    <mergeCell ref="P21:Q21"/>
    <mergeCell ref="B22:B23"/>
    <mergeCell ref="D22:G22"/>
    <mergeCell ref="I22:I23"/>
    <mergeCell ref="J22:J23"/>
    <mergeCell ref="K22:K23"/>
    <mergeCell ref="L22:L23"/>
    <mergeCell ref="M22:M23"/>
    <mergeCell ref="N22:N23"/>
    <mergeCell ref="O22:O23"/>
    <mergeCell ref="P22:Q22"/>
    <mergeCell ref="D23:G23"/>
    <mergeCell ref="P23:Q23"/>
    <mergeCell ref="B24:B25"/>
    <mergeCell ref="D24:G24"/>
    <mergeCell ref="I24:I25"/>
    <mergeCell ref="J24:J25"/>
    <mergeCell ref="K24:K25"/>
    <mergeCell ref="L24:L25"/>
    <mergeCell ref="M24:M25"/>
    <mergeCell ref="N24:N25"/>
    <mergeCell ref="O24:O25"/>
    <mergeCell ref="P24:Q24"/>
    <mergeCell ref="D25:G25"/>
    <mergeCell ref="P25:Q25"/>
    <mergeCell ref="B26:B27"/>
    <mergeCell ref="D26:G26"/>
    <mergeCell ref="I26:I27"/>
    <mergeCell ref="J26:J27"/>
    <mergeCell ref="K26:K27"/>
    <mergeCell ref="L26:L27"/>
    <mergeCell ref="M26:M27"/>
    <mergeCell ref="N26:N27"/>
    <mergeCell ref="O26:O27"/>
    <mergeCell ref="P26:Q26"/>
    <mergeCell ref="D27:G27"/>
    <mergeCell ref="P27:Q27"/>
    <mergeCell ref="B28:B29"/>
    <mergeCell ref="D28:G28"/>
    <mergeCell ref="I28:I29"/>
    <mergeCell ref="J28:J29"/>
    <mergeCell ref="K28:K29"/>
    <mergeCell ref="L28:L29"/>
    <mergeCell ref="M28:M29"/>
    <mergeCell ref="N28:N29"/>
    <mergeCell ref="O28:O29"/>
    <mergeCell ref="P28:Q28"/>
    <mergeCell ref="D29:G29"/>
    <mergeCell ref="P29:Q29"/>
    <mergeCell ref="B30:B31"/>
    <mergeCell ref="D30:G30"/>
    <mergeCell ref="I30:I31"/>
    <mergeCell ref="J30:J31"/>
    <mergeCell ref="K30:K31"/>
    <mergeCell ref="L30:L31"/>
    <mergeCell ref="M30:M31"/>
    <mergeCell ref="N30:N31"/>
    <mergeCell ref="O30:O31"/>
    <mergeCell ref="P30:Q30"/>
    <mergeCell ref="D31:G31"/>
    <mergeCell ref="P31:Q31"/>
    <mergeCell ref="B32:B33"/>
    <mergeCell ref="D32:G32"/>
    <mergeCell ref="I32:I33"/>
    <mergeCell ref="J32:J33"/>
    <mergeCell ref="K32:K33"/>
    <mergeCell ref="L32:L33"/>
    <mergeCell ref="M32:M33"/>
    <mergeCell ref="N32:N33"/>
    <mergeCell ref="O32:O33"/>
    <mergeCell ref="P32:Q32"/>
    <mergeCell ref="D33:G33"/>
    <mergeCell ref="P33:Q33"/>
    <mergeCell ref="B34:B35"/>
    <mergeCell ref="D34:G34"/>
    <mergeCell ref="I34:I35"/>
    <mergeCell ref="J34:J35"/>
    <mergeCell ref="K34:K35"/>
    <mergeCell ref="L34:L35"/>
    <mergeCell ref="M34:M35"/>
    <mergeCell ref="N34:N35"/>
    <mergeCell ref="O34:O35"/>
    <mergeCell ref="P34:Q34"/>
    <mergeCell ref="D35:G35"/>
    <mergeCell ref="P35:Q35"/>
    <mergeCell ref="B36:B37"/>
    <mergeCell ref="D36:G36"/>
    <mergeCell ref="I36:I37"/>
    <mergeCell ref="J36:J37"/>
    <mergeCell ref="K36:K37"/>
    <mergeCell ref="L36:L37"/>
    <mergeCell ref="M36:M37"/>
    <mergeCell ref="N36:N37"/>
    <mergeCell ref="O36:O37"/>
    <mergeCell ref="P36:Q36"/>
    <mergeCell ref="D37:G37"/>
    <mergeCell ref="P37:Q37"/>
    <mergeCell ref="B38:H38"/>
    <mergeCell ref="I38:J38"/>
    <mergeCell ref="P38:Q38"/>
    <mergeCell ref="T38:U38"/>
    <mergeCell ref="B39:H39"/>
    <mergeCell ref="I39:N39"/>
    <mergeCell ref="P39:Q39"/>
    <mergeCell ref="B40:H40"/>
    <mergeCell ref="I40:N40"/>
    <mergeCell ref="P40:Q40"/>
    <mergeCell ref="B41:Q41"/>
    <mergeCell ref="B42:Q42"/>
    <mergeCell ref="B43:Q43"/>
    <mergeCell ref="B45:D45"/>
    <mergeCell ref="E45:H45"/>
    <mergeCell ref="I45:N46"/>
    <mergeCell ref="O45:P46"/>
    <mergeCell ref="B46:D46"/>
    <mergeCell ref="E46:H46"/>
    <mergeCell ref="B47:D47"/>
    <mergeCell ref="L47:P48"/>
    <mergeCell ref="B48:D48"/>
    <mergeCell ref="B49:K49"/>
    <mergeCell ref="L49:P49"/>
    <mergeCell ref="B50:K50"/>
    <mergeCell ref="L50:P50"/>
    <mergeCell ref="B51:K52"/>
    <mergeCell ref="L51:M51"/>
    <mergeCell ref="N51:P51"/>
    <mergeCell ref="L52:P52"/>
    <mergeCell ref="L53:P53"/>
    <mergeCell ref="B54:K54"/>
    <mergeCell ref="B55:J55"/>
    <mergeCell ref="K55:M55"/>
    <mergeCell ref="O55:Q55"/>
    <mergeCell ref="B56:C56"/>
    <mergeCell ref="D56:H56"/>
    <mergeCell ref="I56:J57"/>
    <mergeCell ref="K56:M57"/>
    <mergeCell ref="N56:N57"/>
    <mergeCell ref="O56:Q57"/>
    <mergeCell ref="B57:C57"/>
    <mergeCell ref="D57:H57"/>
    <mergeCell ref="B58:C58"/>
    <mergeCell ref="D58:H58"/>
    <mergeCell ref="I58:J59"/>
    <mergeCell ref="K58:M59"/>
    <mergeCell ref="N58:N59"/>
    <mergeCell ref="O58:Q59"/>
    <mergeCell ref="B59:C59"/>
    <mergeCell ref="D59:H59"/>
    <mergeCell ref="B60:C60"/>
    <mergeCell ref="D60:H60"/>
    <mergeCell ref="I60:J61"/>
    <mergeCell ref="K60:M61"/>
    <mergeCell ref="N60:N61"/>
    <mergeCell ref="O60:Q61"/>
    <mergeCell ref="B61:C61"/>
    <mergeCell ref="D61:H61"/>
    <mergeCell ref="B62:H63"/>
    <mergeCell ref="I62:J63"/>
    <mergeCell ref="K62:M63"/>
    <mergeCell ref="N62:N63"/>
    <mergeCell ref="O62:Q63"/>
    <mergeCell ref="I64:Q64"/>
    <mergeCell ref="B66:Q66"/>
    <mergeCell ref="B67:P67"/>
  </mergeCells>
  <printOptions horizontalCentered="1"/>
  <pageMargins left="0.27569444444444446" right="0.27569444444444446" top="0.19652777777777777" bottom="0.5402777777777777" header="0.5118055555555555" footer="0.5118055555555555"/>
  <pageSetup horizontalDpi="300" verticalDpi="300"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AB36"/>
  <sheetViews>
    <sheetView showGridLines="0" showRowColHeaders="0" workbookViewId="0" topLeftCell="A1">
      <selection activeCell="F10" sqref="F10"/>
    </sheetView>
  </sheetViews>
  <sheetFormatPr defaultColWidth="9.140625" defaultRowHeight="12.75"/>
  <cols>
    <col min="1" max="1" width="3.7109375" style="0" customWidth="1"/>
    <col min="2" max="27" width="3.57421875" style="0" customWidth="1"/>
    <col min="28" max="28" width="3.7109375" style="0" customWidth="1"/>
  </cols>
  <sheetData>
    <row r="1" spans="1:28" ht="50.25" customHeight="1">
      <c r="A1" s="404"/>
      <c r="B1" s="404"/>
      <c r="C1" s="404"/>
      <c r="D1" s="404"/>
      <c r="E1" s="404"/>
      <c r="F1" s="404"/>
      <c r="G1" s="404"/>
      <c r="H1" s="404"/>
      <c r="I1" s="404"/>
      <c r="J1" s="405" t="s">
        <v>10</v>
      </c>
      <c r="K1" s="405"/>
      <c r="L1" s="405"/>
      <c r="M1" s="405"/>
      <c r="N1" s="405"/>
      <c r="O1" s="405"/>
      <c r="P1" s="405"/>
      <c r="Q1" s="405"/>
      <c r="R1" s="405"/>
      <c r="S1" s="405"/>
      <c r="T1" s="406"/>
      <c r="U1" s="404"/>
      <c r="V1" s="404"/>
      <c r="W1" s="404"/>
      <c r="X1" s="404"/>
      <c r="Y1" s="404"/>
      <c r="Z1" s="404"/>
      <c r="AA1" s="404"/>
      <c r="AB1" s="404"/>
    </row>
    <row r="2" spans="1:28" ht="21" customHeight="1">
      <c r="A2" s="40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1"/>
      <c r="S2" s="11"/>
      <c r="T2" s="407"/>
      <c r="U2" s="407"/>
      <c r="V2" s="407"/>
      <c r="W2" s="407"/>
      <c r="X2" s="407"/>
      <c r="Y2" s="407"/>
      <c r="Z2" s="407"/>
      <c r="AA2" s="407"/>
      <c r="AB2" s="404"/>
    </row>
    <row r="3" spans="1:28" ht="28.5" customHeight="1">
      <c r="A3" s="404"/>
      <c r="E3" s="408" t="s">
        <v>164</v>
      </c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4"/>
    </row>
    <row r="4" spans="1:28" ht="53.25" customHeight="1">
      <c r="A4" s="404"/>
      <c r="B4" s="409" t="s">
        <v>165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4"/>
    </row>
    <row r="5" spans="1:28" ht="6.75" customHeight="1">
      <c r="A5" s="404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04"/>
    </row>
    <row r="6" spans="1:28" ht="42" customHeight="1">
      <c r="A6" s="404"/>
      <c r="AB6" s="404"/>
    </row>
    <row r="7" spans="1:28" ht="13.5" customHeight="1">
      <c r="A7" s="404"/>
      <c r="B7" s="43" t="s">
        <v>23</v>
      </c>
      <c r="C7" s="43"/>
      <c r="D7" s="43"/>
      <c r="E7" s="43"/>
      <c r="F7" s="43"/>
      <c r="G7" s="43"/>
      <c r="H7" s="43"/>
      <c r="I7" s="44" t="str">
        <f>CONCATENATE(Titul," ",Jmeno," ",Prijmeni)</f>
        <v>     </v>
      </c>
      <c r="J7" s="44"/>
      <c r="K7" s="44"/>
      <c r="L7" s="44"/>
      <c r="M7" s="44"/>
      <c r="N7" s="44"/>
      <c r="O7" s="44"/>
      <c r="P7" s="44"/>
      <c r="Q7" s="44"/>
      <c r="R7" s="44"/>
      <c r="S7" s="36" t="s">
        <v>24</v>
      </c>
      <c r="T7" s="36"/>
      <c r="U7" s="36"/>
      <c r="V7" s="45" t="str">
        <f>IF(Pracoviste="","",Pracoviste)</f>
        <v> </v>
      </c>
      <c r="W7" s="45"/>
      <c r="X7" s="45"/>
      <c r="Y7" s="45"/>
      <c r="Z7" s="45"/>
      <c r="AA7" s="45"/>
      <c r="AB7" s="404"/>
    </row>
    <row r="8" spans="1:28" ht="12.75">
      <c r="A8" s="404"/>
      <c r="AB8" s="404"/>
    </row>
    <row r="9" spans="1:28" ht="16.5" customHeight="1">
      <c r="A9" s="404"/>
      <c r="B9" s="36" t="s">
        <v>18</v>
      </c>
      <c r="C9" s="36"/>
      <c r="D9" s="36"/>
      <c r="E9" s="36"/>
      <c r="F9" s="36"/>
      <c r="G9" s="36"/>
      <c r="H9" s="36"/>
      <c r="I9" s="36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404"/>
    </row>
    <row r="10" spans="1:28" ht="16.5" customHeight="1">
      <c r="A10" s="404"/>
      <c r="B10" s="36" t="s">
        <v>19</v>
      </c>
      <c r="C10" s="36"/>
      <c r="D10" s="36"/>
      <c r="E10" s="36"/>
      <c r="F10" s="39"/>
      <c r="G10" s="39"/>
      <c r="H10" s="39"/>
      <c r="I10" s="39"/>
      <c r="J10" s="39"/>
      <c r="K10" s="39"/>
      <c r="L10" s="39"/>
      <c r="M10" s="39"/>
      <c r="N10" s="40" t="s">
        <v>20</v>
      </c>
      <c r="O10" s="40"/>
      <c r="P10" s="40"/>
      <c r="Q10" s="40"/>
      <c r="R10" s="41"/>
      <c r="S10" s="41"/>
      <c r="T10" s="41"/>
      <c r="U10" s="41"/>
      <c r="V10" s="41"/>
      <c r="W10" s="41"/>
      <c r="X10" s="41"/>
      <c r="Y10" s="41"/>
      <c r="Z10" s="40" t="s">
        <v>21</v>
      </c>
      <c r="AA10" s="40"/>
      <c r="AB10" s="404"/>
    </row>
    <row r="11" spans="1:28" ht="12.75">
      <c r="A11" s="404"/>
      <c r="AB11" s="404"/>
    </row>
    <row r="12" spans="1:28" ht="12.75">
      <c r="A12" s="404"/>
      <c r="AB12" s="404"/>
    </row>
    <row r="13" spans="1:28" ht="12.75">
      <c r="A13" s="404"/>
      <c r="AB13" s="404"/>
    </row>
    <row r="14" spans="1:28" ht="12.75">
      <c r="A14" s="404"/>
      <c r="AB14" s="404"/>
    </row>
    <row r="15" spans="1:28" ht="12.75">
      <c r="A15" s="404"/>
      <c r="AB15" s="404"/>
    </row>
    <row r="16" spans="1:28" ht="21.75" customHeight="1">
      <c r="A16" s="404"/>
      <c r="B16" s="411" t="s">
        <v>166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04"/>
    </row>
    <row r="17" spans="1:28" ht="11.25" customHeight="1">
      <c r="A17" s="404"/>
      <c r="B17" s="412"/>
      <c r="C17" s="413" t="s">
        <v>167</v>
      </c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2"/>
      <c r="AB17" s="404"/>
    </row>
    <row r="18" spans="1:28" ht="12.75">
      <c r="A18" s="404"/>
      <c r="AB18" s="404"/>
    </row>
    <row r="19" spans="1:28" ht="45" customHeight="1">
      <c r="A19" s="404"/>
      <c r="C19" s="414" t="s">
        <v>168</v>
      </c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04"/>
    </row>
    <row r="20" spans="1:28" ht="12.75">
      <c r="A20" s="404"/>
      <c r="AB20" s="404"/>
    </row>
    <row r="21" spans="1:28" ht="45" customHeight="1">
      <c r="A21" s="404"/>
      <c r="C21" s="414" t="s">
        <v>169</v>
      </c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04"/>
    </row>
    <row r="22" spans="1:28" ht="12.75">
      <c r="A22" s="404"/>
      <c r="AB22" s="404"/>
    </row>
    <row r="23" spans="1:28" ht="12.75">
      <c r="A23" s="404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B23" s="404"/>
    </row>
    <row r="24" spans="1:28" ht="12.75">
      <c r="A24" s="404"/>
      <c r="AB24" s="404"/>
    </row>
    <row r="25" spans="1:28" ht="12.75">
      <c r="A25" s="404"/>
      <c r="AB25" s="404"/>
    </row>
    <row r="26" spans="1:28" ht="12.75">
      <c r="A26" s="404"/>
      <c r="AB26" s="404"/>
    </row>
    <row r="27" spans="1:28" ht="12.75">
      <c r="A27" s="404"/>
      <c r="AB27" s="404"/>
    </row>
    <row r="28" spans="1:28" ht="12.75">
      <c r="A28" s="404"/>
      <c r="AB28" s="404"/>
    </row>
    <row r="29" spans="1:28" ht="12.75">
      <c r="A29" s="404"/>
      <c r="AB29" s="404"/>
    </row>
    <row r="30" spans="1:28" ht="12.75">
      <c r="A30" s="404"/>
      <c r="AB30" s="404"/>
    </row>
    <row r="31" spans="1:28" ht="12.75" customHeight="1">
      <c r="A31" s="404"/>
      <c r="B31" s="36" t="s">
        <v>16</v>
      </c>
      <c r="C31" s="36"/>
      <c r="D31" s="36"/>
      <c r="E31" s="67"/>
      <c r="F31" s="67"/>
      <c r="G31" s="67"/>
      <c r="H31" s="67"/>
      <c r="I31" s="67"/>
      <c r="J31" s="11"/>
      <c r="K31" s="11"/>
      <c r="L31" s="11"/>
      <c r="M31" s="57" t="s">
        <v>41</v>
      </c>
      <c r="N31" s="57"/>
      <c r="O31" s="57"/>
      <c r="P31" s="57"/>
      <c r="Q31" s="57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404"/>
    </row>
    <row r="32" spans="1:28" ht="12.75">
      <c r="A32" s="404"/>
      <c r="AB32" s="404"/>
    </row>
    <row r="33" spans="1:28" ht="29.25" customHeight="1">
      <c r="A33" s="404"/>
      <c r="B33" s="415" t="s">
        <v>170</v>
      </c>
      <c r="C33" s="415"/>
      <c r="D33" s="415"/>
      <c r="E33" s="415"/>
      <c r="F33" s="415"/>
      <c r="G33" s="415"/>
      <c r="H33" s="415"/>
      <c r="I33" s="415"/>
      <c r="J33" s="415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B33" s="404"/>
    </row>
    <row r="34" spans="1:28" ht="12.75">
      <c r="A34" s="404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</row>
    <row r="35" spans="1:28" ht="12.75">
      <c r="A35" s="404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</row>
    <row r="36" spans="1:28" ht="12.75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</row>
  </sheetData>
  <sheetProtection sheet="1" selectLockedCells="1"/>
  <mergeCells count="28">
    <mergeCell ref="J1:S1"/>
    <mergeCell ref="B2:Q2"/>
    <mergeCell ref="R2:S2"/>
    <mergeCell ref="T2:AA2"/>
    <mergeCell ref="E3:AA3"/>
    <mergeCell ref="B4:AA4"/>
    <mergeCell ref="B7:H7"/>
    <mergeCell ref="I7:R7"/>
    <mergeCell ref="S7:U7"/>
    <mergeCell ref="V7:AA7"/>
    <mergeCell ref="B9:I9"/>
    <mergeCell ref="J9:AA9"/>
    <mergeCell ref="B10:E10"/>
    <mergeCell ref="F10:M10"/>
    <mergeCell ref="N10:Q10"/>
    <mergeCell ref="R10:Y10"/>
    <mergeCell ref="Z10:AA10"/>
    <mergeCell ref="B16:AA16"/>
    <mergeCell ref="C17:Z17"/>
    <mergeCell ref="C19:AA19"/>
    <mergeCell ref="C21:AA21"/>
    <mergeCell ref="C23:Z23"/>
    <mergeCell ref="B31:D31"/>
    <mergeCell ref="E31:I31"/>
    <mergeCell ref="J31:L31"/>
    <mergeCell ref="M31:Q31"/>
    <mergeCell ref="R31:AA31"/>
    <mergeCell ref="B33:J33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AD43"/>
  <sheetViews>
    <sheetView showGridLines="0" showRowColHeaders="0" workbookViewId="0" topLeftCell="A22">
      <selection activeCell="J7" sqref="J7"/>
    </sheetView>
  </sheetViews>
  <sheetFormatPr defaultColWidth="9.140625" defaultRowHeight="12.75"/>
  <cols>
    <col min="1" max="1" width="3.7109375" style="268" customWidth="1"/>
    <col min="2" max="27" width="3.57421875" style="268" customWidth="1"/>
    <col min="28" max="28" width="3.7109375" style="268" customWidth="1"/>
    <col min="29" max="29" width="9.140625" style="268" customWidth="1"/>
    <col min="30" max="30" width="0" style="268" hidden="1" customWidth="1"/>
    <col min="31" max="16384" width="9.140625" style="268" customWidth="1"/>
  </cols>
  <sheetData>
    <row r="1" spans="1:28" ht="50.25" customHeight="1">
      <c r="A1" s="417"/>
      <c r="B1" s="417"/>
      <c r="C1" s="417"/>
      <c r="D1" s="417"/>
      <c r="E1" s="417"/>
      <c r="F1" s="417"/>
      <c r="G1" s="417"/>
      <c r="H1" s="417"/>
      <c r="I1" s="417"/>
      <c r="J1" s="418" t="s">
        <v>10</v>
      </c>
      <c r="K1" s="418"/>
      <c r="L1" s="418"/>
      <c r="M1" s="418"/>
      <c r="N1" s="418"/>
      <c r="O1" s="418"/>
      <c r="P1" s="418"/>
      <c r="Q1" s="418"/>
      <c r="R1" s="418"/>
      <c r="S1" s="418"/>
      <c r="T1" s="417"/>
      <c r="U1" s="417"/>
      <c r="V1" s="417"/>
      <c r="W1" s="417"/>
      <c r="X1" s="417"/>
      <c r="Y1" s="417"/>
      <c r="Z1" s="417"/>
      <c r="AA1" s="417"/>
      <c r="AB1" s="417"/>
    </row>
    <row r="2" spans="1:28" ht="21" customHeight="1">
      <c r="A2" s="417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20"/>
      <c r="S2" s="420"/>
      <c r="T2" s="421"/>
      <c r="U2" s="421"/>
      <c r="V2" s="421"/>
      <c r="W2" s="421"/>
      <c r="X2" s="421"/>
      <c r="Y2" s="421"/>
      <c r="Z2" s="421"/>
      <c r="AA2" s="421"/>
      <c r="AB2" s="417"/>
    </row>
    <row r="3" spans="1:28" ht="28.5" customHeight="1">
      <c r="A3" s="417"/>
      <c r="B3" s="422"/>
      <c r="C3" s="422"/>
      <c r="D3" s="422"/>
      <c r="E3" s="423" t="s">
        <v>164</v>
      </c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17"/>
    </row>
    <row r="4" spans="1:28" ht="67.5" customHeight="1">
      <c r="A4" s="417"/>
      <c r="B4" s="424" t="s">
        <v>171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17"/>
    </row>
    <row r="5" spans="1:28" ht="6" customHeight="1">
      <c r="A5" s="425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5"/>
    </row>
    <row r="6" spans="1:28" ht="18.75" customHeight="1">
      <c r="A6" s="417"/>
      <c r="AB6" s="417"/>
    </row>
    <row r="7" spans="1:28" ht="18" customHeight="1">
      <c r="A7" s="417"/>
      <c r="B7" s="427" t="s">
        <v>18</v>
      </c>
      <c r="C7" s="427"/>
      <c r="D7" s="427"/>
      <c r="E7" s="427"/>
      <c r="F7" s="427"/>
      <c r="G7" s="427"/>
      <c r="H7" s="427"/>
      <c r="I7" s="42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417"/>
    </row>
    <row r="8" spans="1:28" ht="18" customHeight="1">
      <c r="A8" s="417"/>
      <c r="B8" s="427" t="s">
        <v>19</v>
      </c>
      <c r="C8" s="427"/>
      <c r="D8" s="427"/>
      <c r="E8" s="427"/>
      <c r="F8" s="39"/>
      <c r="G8" s="39"/>
      <c r="H8" s="39"/>
      <c r="I8" s="39"/>
      <c r="J8" s="39"/>
      <c r="K8" s="39"/>
      <c r="L8" s="39"/>
      <c r="M8" s="39"/>
      <c r="N8" s="428" t="s">
        <v>20</v>
      </c>
      <c r="O8" s="428"/>
      <c r="P8" s="428"/>
      <c r="Q8" s="428"/>
      <c r="R8" s="41"/>
      <c r="S8" s="41"/>
      <c r="T8" s="41"/>
      <c r="U8" s="41"/>
      <c r="V8" s="41"/>
      <c r="W8" s="41"/>
      <c r="X8" s="41"/>
      <c r="Y8" s="41"/>
      <c r="Z8" s="428" t="s">
        <v>21</v>
      </c>
      <c r="AA8" s="428"/>
      <c r="AB8" s="417"/>
    </row>
    <row r="9" spans="1:28" ht="18" customHeight="1">
      <c r="A9" s="417"/>
      <c r="B9" s="429" t="s">
        <v>23</v>
      </c>
      <c r="C9" s="429"/>
      <c r="D9" s="429"/>
      <c r="E9" s="429"/>
      <c r="F9" s="429"/>
      <c r="G9" s="429"/>
      <c r="H9" s="429"/>
      <c r="I9" s="44" t="str">
        <f>CONCATENATE(Titul," ",Jmeno," ",Prijmeni)</f>
        <v>     </v>
      </c>
      <c r="J9" s="44"/>
      <c r="K9" s="44"/>
      <c r="L9" s="44"/>
      <c r="M9" s="44"/>
      <c r="N9" s="44"/>
      <c r="O9" s="44"/>
      <c r="P9" s="44"/>
      <c r="Q9" s="44"/>
      <c r="R9" s="44"/>
      <c r="S9" s="427" t="s">
        <v>24</v>
      </c>
      <c r="T9" s="427"/>
      <c r="U9" s="427"/>
      <c r="V9" s="45" t="str">
        <f>IF(Pracoviste="","",Pracoviste)</f>
        <v> </v>
      </c>
      <c r="W9" s="45"/>
      <c r="X9" s="45"/>
      <c r="Y9" s="45"/>
      <c r="Z9" s="45"/>
      <c r="AA9" s="45"/>
      <c r="AB9" s="417"/>
    </row>
    <row r="10" spans="1:28" ht="18" customHeight="1">
      <c r="A10" s="417"/>
      <c r="B10" s="429" t="s">
        <v>26</v>
      </c>
      <c r="C10" s="429"/>
      <c r="D10" s="429"/>
      <c r="E10" s="429"/>
      <c r="F10" s="45" t="str">
        <f>CONCATENATE(Typ_auta," ",Motor)</f>
        <v> 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27" t="s">
        <v>27</v>
      </c>
      <c r="T10" s="427"/>
      <c r="U10" s="427"/>
      <c r="V10" s="427"/>
      <c r="W10" s="427"/>
      <c r="X10" s="45">
        <f>IF(P11="","",PHM)</f>
      </c>
      <c r="Y10" s="45"/>
      <c r="Z10" s="45"/>
      <c r="AA10" s="45"/>
      <c r="AB10" s="417"/>
    </row>
    <row r="11" spans="1:28" ht="18" customHeight="1">
      <c r="A11" s="417"/>
      <c r="B11" s="429" t="s">
        <v>28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30">
        <f>IF(Norm_spotr=0,"",Norm_spotr)</f>
      </c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17"/>
    </row>
    <row r="12" spans="1:28" ht="18" customHeight="1">
      <c r="A12" s="417"/>
      <c r="B12" s="429" t="s">
        <v>30</v>
      </c>
      <c r="C12" s="429"/>
      <c r="D12" s="429"/>
      <c r="E12" s="429"/>
      <c r="F12" s="431">
        <f>IF(SPZ="","",SPZ)</f>
      </c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17"/>
    </row>
    <row r="13" spans="1:30" ht="18" customHeight="1">
      <c r="A13" s="417"/>
      <c r="B13" s="429" t="s">
        <v>32</v>
      </c>
      <c r="C13" s="429"/>
      <c r="D13" s="429"/>
      <c r="E13" s="429"/>
      <c r="F13" s="429"/>
      <c r="G13" s="429"/>
      <c r="H13" s="429"/>
      <c r="I13" s="429"/>
      <c r="J13" s="432">
        <f>IF(PojCS="","",PojCS)</f>
      </c>
      <c r="K13" s="432"/>
      <c r="L13" s="432"/>
      <c r="M13" s="432"/>
      <c r="N13" s="432"/>
      <c r="O13" s="432"/>
      <c r="P13" s="432"/>
      <c r="Q13" s="432"/>
      <c r="R13" s="433" t="s">
        <v>33</v>
      </c>
      <c r="S13" s="433"/>
      <c r="T13" s="433"/>
      <c r="U13" s="433"/>
      <c r="V13" s="434">
        <f>IF(CSdo="","",CSdo)</f>
      </c>
      <c r="W13" s="434"/>
      <c r="X13" s="434"/>
      <c r="Y13" s="434"/>
      <c r="Z13" s="434"/>
      <c r="AA13" s="434"/>
      <c r="AB13" s="417"/>
      <c r="AD13" s="435" t="s">
        <v>22</v>
      </c>
    </row>
    <row r="14" spans="1:30" ht="18" customHeight="1">
      <c r="A14" s="417"/>
      <c r="B14" s="429" t="s">
        <v>34</v>
      </c>
      <c r="C14" s="429"/>
      <c r="D14" s="429"/>
      <c r="E14" s="429"/>
      <c r="F14" s="429"/>
      <c r="G14" s="429"/>
      <c r="H14" s="429"/>
      <c r="I14" s="429"/>
      <c r="J14" s="432">
        <f>IF(PojEU="","",PojEU)</f>
      </c>
      <c r="K14" s="432"/>
      <c r="L14" s="432"/>
      <c r="M14" s="432"/>
      <c r="N14" s="432"/>
      <c r="O14" s="432"/>
      <c r="P14" s="432"/>
      <c r="Q14" s="432"/>
      <c r="R14" s="436" t="s">
        <v>33</v>
      </c>
      <c r="S14" s="436"/>
      <c r="T14" s="436"/>
      <c r="U14" s="436"/>
      <c r="V14" s="434">
        <f>IF(EUdo="","",EUdo)</f>
      </c>
      <c r="W14" s="434"/>
      <c r="X14" s="434"/>
      <c r="Y14" s="434"/>
      <c r="Z14" s="434"/>
      <c r="AA14" s="434"/>
      <c r="AB14" s="417"/>
      <c r="AD14" s="435" t="s">
        <v>25</v>
      </c>
    </row>
    <row r="15" spans="1:30" ht="18" customHeight="1">
      <c r="A15" s="417"/>
      <c r="B15" s="429" t="s">
        <v>35</v>
      </c>
      <c r="C15" s="429"/>
      <c r="D15" s="429"/>
      <c r="E15" s="429"/>
      <c r="F15" s="429"/>
      <c r="G15" s="42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417"/>
      <c r="AD15" s="268">
        <v>1</v>
      </c>
    </row>
    <row r="16" spans="1:28" ht="12.75">
      <c r="A16" s="417"/>
      <c r="AB16" s="417"/>
    </row>
    <row r="17" spans="1:28" ht="12.75">
      <c r="A17" s="417"/>
      <c r="AB17" s="417"/>
    </row>
    <row r="18" spans="1:28" ht="12.75">
      <c r="A18" s="41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17"/>
    </row>
    <row r="19" spans="1:28" ht="12.75" customHeight="1">
      <c r="A19" s="417"/>
      <c r="B19" s="438" t="s">
        <v>37</v>
      </c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17"/>
    </row>
    <row r="20" spans="1:28" ht="12.75">
      <c r="A20" s="417"/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17"/>
    </row>
    <row r="21" spans="1:28" ht="27" customHeight="1">
      <c r="A21" s="417"/>
      <c r="B21" s="440" t="s">
        <v>172</v>
      </c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17"/>
    </row>
    <row r="22" spans="1:28" ht="21.75" customHeight="1">
      <c r="A22" s="417"/>
      <c r="B22" s="441" t="str">
        <f>CONCATENATE("Dále prohlašuji, že silniční daň z vozidla použitého k pracovní cestě ",INDEX($AD$13:$AD$14,$AD$15)," zaplacena.")</f>
        <v>Dále prohlašuji, že silniční daň z vozidla použitého k pracovní cestě nebyla zaplacena.</v>
      </c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17"/>
    </row>
    <row r="23" spans="1:28" ht="42" customHeight="1">
      <c r="A23" s="417"/>
      <c r="B23" s="427" t="s">
        <v>16</v>
      </c>
      <c r="C23" s="427"/>
      <c r="D23" s="427"/>
      <c r="E23" s="67"/>
      <c r="F23" s="67"/>
      <c r="G23" s="67"/>
      <c r="H23" s="67"/>
      <c r="I23" s="67"/>
      <c r="J23" s="420"/>
      <c r="K23" s="420"/>
      <c r="L23" s="420"/>
      <c r="M23" s="436" t="s">
        <v>41</v>
      </c>
      <c r="N23" s="436"/>
      <c r="O23" s="436"/>
      <c r="P23" s="436"/>
      <c r="Q23" s="436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17"/>
    </row>
    <row r="24" spans="1:28" ht="42" customHeight="1">
      <c r="A24" s="417"/>
      <c r="B24" s="427"/>
      <c r="C24" s="427"/>
      <c r="D24" s="427"/>
      <c r="E24" s="443"/>
      <c r="F24" s="443"/>
      <c r="G24" s="443"/>
      <c r="H24" s="443"/>
      <c r="I24" s="443"/>
      <c r="J24" s="420"/>
      <c r="K24" s="420"/>
      <c r="L24" s="420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17"/>
    </row>
    <row r="25" spans="1:28" ht="12.75">
      <c r="A25" s="417"/>
      <c r="AB25" s="417"/>
    </row>
    <row r="26" spans="1:28" ht="12.75">
      <c r="A26" s="417"/>
      <c r="AB26" s="417"/>
    </row>
    <row r="27" spans="1:28" ht="12.75">
      <c r="A27" s="417"/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17"/>
    </row>
    <row r="28" spans="1:28" ht="22.5" customHeight="1">
      <c r="A28" s="417"/>
      <c r="B28" s="437"/>
      <c r="C28" s="437"/>
      <c r="D28" s="437"/>
      <c r="E28" s="437"/>
      <c r="F28" s="437"/>
      <c r="G28" s="437"/>
      <c r="H28" s="445" t="s">
        <v>173</v>
      </c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37"/>
      <c r="V28" s="437"/>
      <c r="W28" s="437"/>
      <c r="X28" s="437"/>
      <c r="Y28" s="437"/>
      <c r="Z28" s="437"/>
      <c r="AA28" s="437"/>
      <c r="AB28" s="417"/>
    </row>
    <row r="29" spans="1:28" ht="37.5" customHeight="1">
      <c r="A29" s="417"/>
      <c r="B29" s="446" t="s">
        <v>174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17"/>
    </row>
    <row r="30" spans="1:28" ht="12.75">
      <c r="A30" s="417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417"/>
    </row>
    <row r="31" spans="1:28" ht="12.75">
      <c r="A31" s="417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417"/>
    </row>
    <row r="32" spans="1:28" ht="12.75">
      <c r="A32" s="417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417"/>
    </row>
    <row r="33" spans="1:28" ht="17.25" customHeight="1">
      <c r="A33" s="417"/>
      <c r="B33" s="427" t="s">
        <v>175</v>
      </c>
      <c r="C33" s="427"/>
      <c r="D33" s="427"/>
      <c r="E33" s="67"/>
      <c r="F33" s="67"/>
      <c r="G33" s="67"/>
      <c r="H33" s="67"/>
      <c r="I33" s="67"/>
      <c r="J33" s="30" t="s">
        <v>17</v>
      </c>
      <c r="K33" s="30"/>
      <c r="L33" s="30"/>
      <c r="M33" s="30"/>
      <c r="N33" s="30"/>
      <c r="O33" s="30"/>
      <c r="P33" s="30"/>
      <c r="Q33" s="30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417"/>
    </row>
    <row r="34" spans="1:28" ht="12.75">
      <c r="A34" s="417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417"/>
    </row>
    <row r="35" spans="1:28" ht="12.75">
      <c r="A35" s="417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417"/>
    </row>
    <row r="36" spans="1:28" ht="12.75">
      <c r="A36" s="417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417"/>
    </row>
    <row r="37" spans="1:28" ht="12.75">
      <c r="A37" s="417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417"/>
    </row>
    <row r="38" spans="1:28" ht="12.75">
      <c r="A38" s="417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417"/>
    </row>
    <row r="39" spans="1:28" ht="12.75">
      <c r="A39" s="417"/>
      <c r="B39" s="447" t="s">
        <v>176</v>
      </c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17"/>
    </row>
    <row r="40" spans="1:28" ht="12.75">
      <c r="A40" s="417"/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</row>
    <row r="41" spans="1:28" ht="12.75">
      <c r="A41" s="417"/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</row>
    <row r="42" spans="1:28" ht="12.75">
      <c r="A42" s="417"/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</row>
    <row r="43" spans="1:28" ht="12.75">
      <c r="A43" s="417"/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</row>
  </sheetData>
  <sheetProtection sheet="1" selectLockedCells="1"/>
  <mergeCells count="51">
    <mergeCell ref="J1:S1"/>
    <mergeCell ref="B2:Q2"/>
    <mergeCell ref="R2:S2"/>
    <mergeCell ref="T2:AA2"/>
    <mergeCell ref="E3:AA3"/>
    <mergeCell ref="B4:AA4"/>
    <mergeCell ref="B7:I7"/>
    <mergeCell ref="J7:AA7"/>
    <mergeCell ref="B8:E8"/>
    <mergeCell ref="F8:M8"/>
    <mergeCell ref="N8:Q8"/>
    <mergeCell ref="R8:Y8"/>
    <mergeCell ref="Z8:AA8"/>
    <mergeCell ref="B9:H9"/>
    <mergeCell ref="I9:R9"/>
    <mergeCell ref="S9:U9"/>
    <mergeCell ref="V9:AA9"/>
    <mergeCell ref="B10:E10"/>
    <mergeCell ref="F10:R10"/>
    <mergeCell ref="S10:W10"/>
    <mergeCell ref="X10:AA10"/>
    <mergeCell ref="B11:O11"/>
    <mergeCell ref="P11:AA11"/>
    <mergeCell ref="B12:E12"/>
    <mergeCell ref="F12:AA12"/>
    <mergeCell ref="B13:I13"/>
    <mergeCell ref="J13:Q13"/>
    <mergeCell ref="R13:U13"/>
    <mergeCell ref="V13:AA13"/>
    <mergeCell ref="B14:I14"/>
    <mergeCell ref="J14:Q14"/>
    <mergeCell ref="R14:U14"/>
    <mergeCell ref="V14:AA14"/>
    <mergeCell ref="B15:G15"/>
    <mergeCell ref="H15:AA15"/>
    <mergeCell ref="B19:AA19"/>
    <mergeCell ref="B20:AA20"/>
    <mergeCell ref="B21:AA21"/>
    <mergeCell ref="B22:AA22"/>
    <mergeCell ref="B23:D23"/>
    <mergeCell ref="E23:I23"/>
    <mergeCell ref="J23:L23"/>
    <mergeCell ref="M23:Q23"/>
    <mergeCell ref="R23:AA23"/>
    <mergeCell ref="H28:T28"/>
    <mergeCell ref="B29:AA29"/>
    <mergeCell ref="B33:D33"/>
    <mergeCell ref="E33:I33"/>
    <mergeCell ref="J33:Q33"/>
    <mergeCell ref="R33:AA33"/>
    <mergeCell ref="B39:AA39"/>
  </mergeCells>
  <printOptions horizontalCentered="1"/>
  <pageMargins left="0.31527777777777777" right="0.31527777777777777" top="0.7875" bottom="0.7875" header="0.5118055555555555" footer="0.5118055555555555"/>
  <pageSetup horizontalDpi="300" verticalDpi="300"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"/>
  <dimension ref="A1:AI163"/>
  <sheetViews>
    <sheetView showGridLines="0" showRowColHeaders="0" workbookViewId="0" topLeftCell="B1">
      <selection activeCell="E8" sqref="E8"/>
    </sheetView>
  </sheetViews>
  <sheetFormatPr defaultColWidth="9.140625" defaultRowHeight="12.75"/>
  <cols>
    <col min="1" max="1" width="0" style="448" hidden="1" customWidth="1"/>
    <col min="2" max="2" width="3.140625" style="448" customWidth="1"/>
    <col min="3" max="3" width="11.421875" style="448" customWidth="1"/>
    <col min="4" max="4" width="6.28125" style="448" customWidth="1"/>
    <col min="5" max="5" width="13.8515625" style="448" customWidth="1"/>
    <col min="6" max="6" width="4.421875" style="448" customWidth="1"/>
    <col min="7" max="7" width="15.421875" style="448" customWidth="1"/>
    <col min="8" max="8" width="1.8515625" style="448" customWidth="1"/>
    <col min="9" max="9" width="1.28515625" style="449" customWidth="1"/>
    <col min="10" max="10" width="13.57421875" style="448" customWidth="1"/>
    <col min="11" max="11" width="4.421875" style="448" customWidth="1"/>
    <col min="12" max="12" width="10.7109375" style="448" customWidth="1"/>
    <col min="13" max="13" width="12.7109375" style="448" customWidth="1"/>
    <col min="14" max="14" width="11.00390625" style="448" customWidth="1"/>
    <col min="15" max="15" width="1.421875" style="448" customWidth="1"/>
    <col min="16" max="16" width="3.28125" style="448" customWidth="1"/>
    <col min="17" max="18" width="0" style="448" hidden="1" customWidth="1"/>
    <col min="19" max="16384" width="9.00390625" style="448" customWidth="1"/>
  </cols>
  <sheetData>
    <row r="1" spans="1:35" ht="26.25" customHeight="1">
      <c r="A1" s="450" t="s">
        <v>96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49"/>
      <c r="R1" s="449"/>
      <c r="S1" s="452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</row>
    <row r="2" spans="1:35" ht="6" customHeight="1">
      <c r="A2" s="450" t="s">
        <v>97</v>
      </c>
      <c r="B2" s="451"/>
      <c r="C2" s="454"/>
      <c r="D2" s="455"/>
      <c r="E2" s="455"/>
      <c r="F2" s="455"/>
      <c r="G2" s="455"/>
      <c r="H2" s="456"/>
      <c r="I2" s="451"/>
      <c r="J2" s="454"/>
      <c r="K2" s="455"/>
      <c r="L2" s="455"/>
      <c r="M2" s="455"/>
      <c r="N2" s="455"/>
      <c r="O2" s="457"/>
      <c r="P2" s="451"/>
      <c r="Q2" s="449"/>
      <c r="R2" s="449"/>
      <c r="S2" s="452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</row>
    <row r="3" spans="2:35" ht="14.25" customHeight="1">
      <c r="B3" s="451"/>
      <c r="C3" s="458" t="s">
        <v>177</v>
      </c>
      <c r="D3" s="458"/>
      <c r="E3" s="458"/>
      <c r="F3" s="458"/>
      <c r="G3" s="458"/>
      <c r="H3" s="459"/>
      <c r="I3" s="451"/>
      <c r="J3" s="458" t="s">
        <v>178</v>
      </c>
      <c r="K3" s="458"/>
      <c r="L3" s="458"/>
      <c r="M3" s="458"/>
      <c r="N3" s="458"/>
      <c r="O3" s="460"/>
      <c r="P3" s="451"/>
      <c r="Q3" s="449"/>
      <c r="R3" s="461">
        <v>2016</v>
      </c>
      <c r="S3" s="452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</row>
    <row r="4" spans="1:35" ht="3.75" customHeight="1">
      <c r="A4" s="448">
        <v>2</v>
      </c>
      <c r="B4" s="451"/>
      <c r="C4" s="462"/>
      <c r="D4" s="463"/>
      <c r="E4" s="463"/>
      <c r="F4" s="463"/>
      <c r="G4" s="463"/>
      <c r="H4" s="459"/>
      <c r="I4" s="451"/>
      <c r="J4" s="464"/>
      <c r="K4" s="465"/>
      <c r="L4" s="465"/>
      <c r="M4" s="465"/>
      <c r="N4" s="465"/>
      <c r="O4" s="460"/>
      <c r="P4" s="451"/>
      <c r="Q4" s="449"/>
      <c r="R4" s="449"/>
      <c r="S4" s="452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</row>
    <row r="5" spans="1:35" ht="14.25" customHeight="1">
      <c r="A5" s="448">
        <v>2</v>
      </c>
      <c r="B5" s="451"/>
      <c r="C5" s="466"/>
      <c r="D5" s="463"/>
      <c r="E5" s="463"/>
      <c r="F5" s="463"/>
      <c r="G5" s="463"/>
      <c r="H5" s="459"/>
      <c r="I5" s="451"/>
      <c r="J5" s="467" t="s">
        <v>179</v>
      </c>
      <c r="K5" s="467"/>
      <c r="L5" s="468"/>
      <c r="M5" s="468"/>
      <c r="N5" s="468"/>
      <c r="O5" s="460"/>
      <c r="P5" s="451"/>
      <c r="Q5" s="469" t="s">
        <v>180</v>
      </c>
      <c r="R5" s="470">
        <v>0</v>
      </c>
      <c r="S5" s="452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</row>
    <row r="6" spans="2:35" ht="13.5" customHeight="1">
      <c r="B6" s="451"/>
      <c r="C6" s="471" t="s">
        <v>181</v>
      </c>
      <c r="D6" s="472"/>
      <c r="E6" s="473" t="s">
        <v>82</v>
      </c>
      <c r="F6" s="473"/>
      <c r="G6" s="473"/>
      <c r="H6" s="459"/>
      <c r="I6" s="451"/>
      <c r="J6" s="467" t="s">
        <v>182</v>
      </c>
      <c r="K6" s="467"/>
      <c r="L6" s="468"/>
      <c r="M6" s="468"/>
      <c r="N6" s="468"/>
      <c r="O6" s="460"/>
      <c r="P6" s="451"/>
      <c r="Q6" s="469" t="s">
        <v>183</v>
      </c>
      <c r="R6" s="474">
        <v>0</v>
      </c>
      <c r="S6" s="452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</row>
    <row r="7" spans="2:35" ht="13.5" customHeight="1">
      <c r="B7" s="451"/>
      <c r="C7" s="471" t="s">
        <v>184</v>
      </c>
      <c r="D7" s="472"/>
      <c r="E7" s="475" t="s">
        <v>82</v>
      </c>
      <c r="F7" s="475"/>
      <c r="G7" s="475"/>
      <c r="H7" s="459"/>
      <c r="I7" s="451"/>
      <c r="J7" s="467" t="s">
        <v>185</v>
      </c>
      <c r="K7" s="467"/>
      <c r="L7" s="468"/>
      <c r="M7" s="468"/>
      <c r="N7" s="468"/>
      <c r="O7" s="460"/>
      <c r="P7" s="451"/>
      <c r="Q7" s="469" t="s">
        <v>186</v>
      </c>
      <c r="R7" s="474">
        <v>29.7</v>
      </c>
      <c r="S7" s="452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</row>
    <row r="8" spans="2:35" ht="13.5" customHeight="1">
      <c r="B8" s="451"/>
      <c r="C8" s="471" t="s">
        <v>187</v>
      </c>
      <c r="D8" s="472"/>
      <c r="E8" s="475" t="s">
        <v>82</v>
      </c>
      <c r="F8" s="475"/>
      <c r="G8" s="475"/>
      <c r="H8" s="459"/>
      <c r="I8" s="451"/>
      <c r="J8" s="476"/>
      <c r="K8" s="476"/>
      <c r="L8" s="476"/>
      <c r="M8" s="476"/>
      <c r="N8" s="476"/>
      <c r="O8" s="476"/>
      <c r="P8" s="451"/>
      <c r="Q8" s="469" t="s">
        <v>188</v>
      </c>
      <c r="R8" s="474">
        <v>33</v>
      </c>
      <c r="S8" s="452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</row>
    <row r="9" spans="2:35" ht="13.5" customHeight="1">
      <c r="B9" s="451"/>
      <c r="C9" s="471" t="s">
        <v>189</v>
      </c>
      <c r="D9" s="472"/>
      <c r="E9" s="475" t="s">
        <v>82</v>
      </c>
      <c r="F9" s="475"/>
      <c r="G9" s="475"/>
      <c r="H9" s="459"/>
      <c r="I9" s="451"/>
      <c r="J9" s="467" t="s">
        <v>190</v>
      </c>
      <c r="K9" s="467"/>
      <c r="L9" s="468"/>
      <c r="M9" s="468"/>
      <c r="N9" s="468"/>
      <c r="O9" s="460"/>
      <c r="P9" s="451"/>
      <c r="Q9" s="469" t="s">
        <v>191</v>
      </c>
      <c r="R9" s="477">
        <v>29.5</v>
      </c>
      <c r="S9" s="452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</row>
    <row r="10" spans="2:35" ht="14.25" customHeight="1">
      <c r="B10" s="451"/>
      <c r="C10" s="471" t="s">
        <v>192</v>
      </c>
      <c r="D10" s="472"/>
      <c r="E10" s="478" t="s">
        <v>82</v>
      </c>
      <c r="F10" s="478"/>
      <c r="G10" s="478"/>
      <c r="H10" s="459"/>
      <c r="I10" s="451"/>
      <c r="J10" s="467" t="s">
        <v>193</v>
      </c>
      <c r="K10" s="467"/>
      <c r="L10" s="479"/>
      <c r="M10" s="479"/>
      <c r="N10" s="479"/>
      <c r="O10" s="460"/>
      <c r="P10" s="451"/>
      <c r="Q10" s="449"/>
      <c r="R10" s="449"/>
      <c r="S10" s="452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</row>
    <row r="11" spans="2:35" ht="12.75" customHeight="1">
      <c r="B11" s="451"/>
      <c r="C11" s="471" t="s">
        <v>194</v>
      </c>
      <c r="D11" s="472"/>
      <c r="E11" s="480" t="s">
        <v>82</v>
      </c>
      <c r="F11" s="480"/>
      <c r="G11" s="480"/>
      <c r="H11" s="459"/>
      <c r="I11" s="451"/>
      <c r="J11" s="467" t="s">
        <v>195</v>
      </c>
      <c r="K11" s="467"/>
      <c r="L11" s="468"/>
      <c r="M11" s="468"/>
      <c r="N11" s="468"/>
      <c r="O11" s="460"/>
      <c r="P11" s="451"/>
      <c r="Q11" s="449"/>
      <c r="R11" s="481">
        <f>VLOOKUP(PHM,$Q$5:$R$9,2,FALSE)</f>
        <v>29.7</v>
      </c>
      <c r="S11" s="452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</row>
    <row r="12" spans="2:35" ht="13.5" customHeight="1">
      <c r="B12" s="451"/>
      <c r="C12" s="471"/>
      <c r="D12" s="472"/>
      <c r="E12" s="482"/>
      <c r="F12" s="483"/>
      <c r="G12" s="482"/>
      <c r="H12" s="459"/>
      <c r="I12" s="451"/>
      <c r="J12" s="467" t="s">
        <v>193</v>
      </c>
      <c r="K12" s="467"/>
      <c r="L12" s="479"/>
      <c r="M12" s="479"/>
      <c r="N12" s="479"/>
      <c r="O12" s="460"/>
      <c r="P12" s="451"/>
      <c r="Q12" s="449"/>
      <c r="R12" s="449"/>
      <c r="S12" s="452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</row>
    <row r="13" spans="2:35" ht="13.5" customHeight="1">
      <c r="B13" s="451"/>
      <c r="C13" s="466"/>
      <c r="D13" s="463"/>
      <c r="E13" s="463"/>
      <c r="F13" s="463"/>
      <c r="G13" s="463"/>
      <c r="H13" s="459"/>
      <c r="I13" s="451"/>
      <c r="J13" s="484"/>
      <c r="K13" s="484"/>
      <c r="L13" s="484"/>
      <c r="M13" s="484"/>
      <c r="N13" s="484"/>
      <c r="O13" s="484"/>
      <c r="P13" s="451"/>
      <c r="Q13" s="449"/>
      <c r="R13" s="449"/>
      <c r="S13" s="452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</row>
    <row r="14" spans="2:35" ht="12.75" customHeight="1">
      <c r="B14" s="451"/>
      <c r="C14" s="462"/>
      <c r="D14" s="463"/>
      <c r="E14" s="463"/>
      <c r="F14" s="463"/>
      <c r="G14" s="463"/>
      <c r="H14" s="459"/>
      <c r="I14" s="451"/>
      <c r="J14" s="485" t="s">
        <v>196</v>
      </c>
      <c r="K14" s="485"/>
      <c r="L14" s="485"/>
      <c r="M14" s="485"/>
      <c r="N14" s="485"/>
      <c r="O14" s="485"/>
      <c r="P14" s="451"/>
      <c r="Q14" s="449"/>
      <c r="R14" s="449"/>
      <c r="S14" s="452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</row>
    <row r="15" spans="2:35" ht="4.5" customHeight="1">
      <c r="B15" s="451"/>
      <c r="C15" s="462"/>
      <c r="D15" s="463"/>
      <c r="E15" s="463"/>
      <c r="F15" s="463"/>
      <c r="G15" s="463"/>
      <c r="H15" s="459"/>
      <c r="I15" s="451"/>
      <c r="J15" s="486"/>
      <c r="K15" s="465"/>
      <c r="L15" s="465"/>
      <c r="M15" s="465"/>
      <c r="N15" s="465"/>
      <c r="O15" s="460"/>
      <c r="P15" s="451"/>
      <c r="Q15" s="449"/>
      <c r="R15" s="449"/>
      <c r="S15" s="452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</row>
    <row r="16" spans="2:35" ht="12.75">
      <c r="B16" s="451"/>
      <c r="C16" s="462"/>
      <c r="D16" s="463"/>
      <c r="E16" s="463"/>
      <c r="F16" s="463"/>
      <c r="G16" s="463"/>
      <c r="H16" s="459"/>
      <c r="I16" s="451"/>
      <c r="J16" s="467" t="s">
        <v>197</v>
      </c>
      <c r="K16" s="467"/>
      <c r="L16" s="467"/>
      <c r="M16" s="487"/>
      <c r="N16" s="465"/>
      <c r="O16" s="460"/>
      <c r="P16" s="451"/>
      <c r="Q16" s="449"/>
      <c r="R16" s="449"/>
      <c r="S16" s="452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</row>
    <row r="17" spans="2:35" ht="12.75">
      <c r="B17" s="451"/>
      <c r="C17" s="462"/>
      <c r="D17" s="463"/>
      <c r="E17" s="463"/>
      <c r="F17" s="463"/>
      <c r="G17" s="463"/>
      <c r="H17" s="459"/>
      <c r="I17" s="451"/>
      <c r="J17" s="467" t="s">
        <v>198</v>
      </c>
      <c r="K17" s="467"/>
      <c r="L17" s="467"/>
      <c r="M17" s="487"/>
      <c r="N17" s="465"/>
      <c r="O17" s="460"/>
      <c r="P17" s="451"/>
      <c r="Q17" s="449"/>
      <c r="R17" s="449"/>
      <c r="S17" s="452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</row>
    <row r="18" spans="2:35" ht="12.75">
      <c r="B18" s="451"/>
      <c r="C18" s="462"/>
      <c r="D18" s="463"/>
      <c r="E18" s="463"/>
      <c r="F18" s="463"/>
      <c r="G18" s="463"/>
      <c r="H18" s="459"/>
      <c r="I18" s="451"/>
      <c r="J18" s="467" t="s">
        <v>199</v>
      </c>
      <c r="K18" s="467"/>
      <c r="L18" s="467"/>
      <c r="M18" s="487"/>
      <c r="N18" s="465"/>
      <c r="O18" s="460"/>
      <c r="P18" s="451"/>
      <c r="Q18" s="449"/>
      <c r="R18" s="449"/>
      <c r="S18" s="452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</row>
    <row r="19" spans="2:35" ht="12.75">
      <c r="B19" s="451"/>
      <c r="C19" s="462"/>
      <c r="D19" s="463"/>
      <c r="E19" s="463"/>
      <c r="F19" s="463"/>
      <c r="G19" s="463"/>
      <c r="H19" s="459"/>
      <c r="I19" s="451"/>
      <c r="J19" s="467" t="s">
        <v>200</v>
      </c>
      <c r="K19" s="467"/>
      <c r="L19" s="467"/>
      <c r="M19" s="487"/>
      <c r="N19" s="465"/>
      <c r="O19" s="460"/>
      <c r="P19" s="451"/>
      <c r="Q19" s="449"/>
      <c r="R19" s="449"/>
      <c r="S19" s="452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</row>
    <row r="20" spans="2:35" ht="5.25" customHeight="1">
      <c r="B20" s="451"/>
      <c r="C20" s="462"/>
      <c r="D20" s="463"/>
      <c r="E20" s="463"/>
      <c r="F20" s="463"/>
      <c r="G20" s="463"/>
      <c r="H20" s="459"/>
      <c r="I20" s="451"/>
      <c r="J20" s="486"/>
      <c r="K20" s="486"/>
      <c r="L20" s="486"/>
      <c r="M20" s="465"/>
      <c r="N20" s="465"/>
      <c r="O20" s="460"/>
      <c r="P20" s="451"/>
      <c r="Q20" s="449"/>
      <c r="R20" s="449"/>
      <c r="S20" s="452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</row>
    <row r="21" spans="2:35" ht="12.75">
      <c r="B21" s="451"/>
      <c r="C21" s="462"/>
      <c r="D21" s="463"/>
      <c r="E21" s="463"/>
      <c r="F21" s="463"/>
      <c r="G21" s="463"/>
      <c r="H21" s="459"/>
      <c r="I21" s="451"/>
      <c r="J21" s="486" t="s">
        <v>201</v>
      </c>
      <c r="K21" s="486"/>
      <c r="L21" s="486"/>
      <c r="M21" s="488">
        <f>IF(SUM(M16:M19)=0,0,ROUND(SUM(M16:M19)/COUNTIF(M16:M19,"&gt;0"),2))</f>
        <v>0</v>
      </c>
      <c r="N21" s="465" t="s">
        <v>202</v>
      </c>
      <c r="O21" s="460"/>
      <c r="P21" s="451"/>
      <c r="Q21" s="449"/>
      <c r="R21" s="449"/>
      <c r="S21" s="452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</row>
    <row r="22" spans="2:35" ht="12.75" customHeight="1">
      <c r="B22" s="451"/>
      <c r="C22" s="462"/>
      <c r="D22" s="463"/>
      <c r="E22" s="463"/>
      <c r="F22" s="463"/>
      <c r="G22" s="463"/>
      <c r="H22" s="459"/>
      <c r="I22" s="451"/>
      <c r="J22" s="489" t="s">
        <v>203</v>
      </c>
      <c r="K22" s="489"/>
      <c r="L22" s="489"/>
      <c r="M22" s="490">
        <f>M21*M26/100</f>
        <v>0</v>
      </c>
      <c r="N22" s="465" t="s">
        <v>204</v>
      </c>
      <c r="O22" s="460"/>
      <c r="P22" s="451"/>
      <c r="Q22" s="449"/>
      <c r="R22" s="449"/>
      <c r="S22" s="452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</row>
    <row r="23" spans="2:35" ht="6" customHeight="1">
      <c r="B23" s="451"/>
      <c r="C23" s="462"/>
      <c r="D23" s="463"/>
      <c r="E23" s="463"/>
      <c r="F23" s="463"/>
      <c r="G23" s="463"/>
      <c r="H23" s="459"/>
      <c r="I23" s="451"/>
      <c r="J23" s="491"/>
      <c r="K23" s="491"/>
      <c r="L23" s="491"/>
      <c r="M23" s="492"/>
      <c r="N23" s="492"/>
      <c r="O23" s="493"/>
      <c r="P23" s="451"/>
      <c r="Q23" s="449"/>
      <c r="R23" s="449"/>
      <c r="S23" s="452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</row>
    <row r="24" spans="2:35" ht="11.25" customHeight="1">
      <c r="B24" s="451"/>
      <c r="C24" s="462"/>
      <c r="D24" s="463"/>
      <c r="E24" s="463"/>
      <c r="F24" s="463"/>
      <c r="G24" s="463"/>
      <c r="H24" s="459"/>
      <c r="I24" s="451"/>
      <c r="J24" s="486"/>
      <c r="K24" s="494"/>
      <c r="L24" s="494"/>
      <c r="M24" s="495" t="s">
        <v>205</v>
      </c>
      <c r="N24" s="495"/>
      <c r="O24" s="495"/>
      <c r="P24" s="451"/>
      <c r="Q24" s="449"/>
      <c r="R24" s="449"/>
      <c r="S24" s="452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</row>
    <row r="25" spans="2:35" ht="12.75">
      <c r="B25" s="451"/>
      <c r="C25" s="462"/>
      <c r="D25" s="463"/>
      <c r="E25" s="463"/>
      <c r="F25" s="463"/>
      <c r="G25" s="463"/>
      <c r="H25" s="459"/>
      <c r="I25" s="451"/>
      <c r="J25" s="496" t="s">
        <v>206</v>
      </c>
      <c r="K25" s="496"/>
      <c r="L25" s="496"/>
      <c r="M25" s="497" t="s">
        <v>186</v>
      </c>
      <c r="N25" s="498">
        <f>IF(ISNA(R11),"",R11)</f>
        <v>29.7</v>
      </c>
      <c r="O25" s="498"/>
      <c r="P25" s="451"/>
      <c r="Q25" s="449"/>
      <c r="R25" s="449"/>
      <c r="S25" s="452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</row>
    <row r="26" spans="2:35" ht="12.75">
      <c r="B26" s="451"/>
      <c r="C26" s="462"/>
      <c r="D26" s="463"/>
      <c r="E26" s="463"/>
      <c r="F26" s="463"/>
      <c r="G26" s="463"/>
      <c r="H26" s="459"/>
      <c r="I26" s="451"/>
      <c r="J26" s="499" t="s">
        <v>207</v>
      </c>
      <c r="K26" s="499"/>
      <c r="L26" s="499"/>
      <c r="M26" s="500"/>
      <c r="N26" s="501"/>
      <c r="O26" s="460"/>
      <c r="P26" s="451"/>
      <c r="Q26" s="502"/>
      <c r="R26" s="449"/>
      <c r="S26" s="452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</row>
    <row r="27" spans="2:35" ht="6" customHeight="1">
      <c r="B27" s="451"/>
      <c r="C27" s="462"/>
      <c r="D27" s="463"/>
      <c r="E27" s="463"/>
      <c r="F27" s="463"/>
      <c r="G27" s="463"/>
      <c r="H27" s="459"/>
      <c r="I27" s="451"/>
      <c r="J27" s="503"/>
      <c r="K27" s="503"/>
      <c r="L27" s="503"/>
      <c r="M27" s="504"/>
      <c r="N27" s="465"/>
      <c r="O27" s="460"/>
      <c r="P27" s="451"/>
      <c r="Q27" s="449"/>
      <c r="R27" s="449"/>
      <c r="S27" s="452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</row>
    <row r="28" spans="2:35" ht="12.75">
      <c r="B28" s="451"/>
      <c r="C28" s="462"/>
      <c r="D28" s="463"/>
      <c r="E28" s="463"/>
      <c r="F28" s="463"/>
      <c r="G28" s="463"/>
      <c r="H28" s="459"/>
      <c r="I28" s="451"/>
      <c r="J28" s="496" t="s">
        <v>208</v>
      </c>
      <c r="K28" s="496"/>
      <c r="L28" s="496"/>
      <c r="M28" s="505">
        <v>3.8</v>
      </c>
      <c r="N28" s="465"/>
      <c r="O28" s="460"/>
      <c r="P28" s="451"/>
      <c r="Q28" s="449"/>
      <c r="R28" s="449"/>
      <c r="S28" s="452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</row>
    <row r="29" spans="2:35" ht="12.75">
      <c r="B29" s="451"/>
      <c r="C29" s="506"/>
      <c r="D29" s="507"/>
      <c r="E29" s="507"/>
      <c r="F29" s="507"/>
      <c r="G29" s="507"/>
      <c r="H29" s="508"/>
      <c r="I29" s="451"/>
      <c r="J29" s="509"/>
      <c r="K29" s="510"/>
      <c r="L29" s="510"/>
      <c r="M29" s="510"/>
      <c r="N29" s="510"/>
      <c r="O29" s="511"/>
      <c r="P29" s="451"/>
      <c r="Q29" s="449"/>
      <c r="R29" s="449"/>
      <c r="S29" s="452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</row>
    <row r="30" spans="2:35" ht="3.75" customHeight="1">
      <c r="B30" s="451"/>
      <c r="C30" s="451"/>
      <c r="D30" s="451"/>
      <c r="E30" s="451"/>
      <c r="F30" s="451"/>
      <c r="G30" s="451"/>
      <c r="H30" s="451"/>
      <c r="I30" s="451"/>
      <c r="J30" s="449"/>
      <c r="K30" s="449"/>
      <c r="L30" s="449"/>
      <c r="M30" s="449"/>
      <c r="N30" s="449"/>
      <c r="O30" s="449"/>
      <c r="P30" s="451"/>
      <c r="Q30" s="449"/>
      <c r="R30" s="449"/>
      <c r="S30" s="452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3"/>
      <c r="AH30" s="453"/>
      <c r="AI30" s="453"/>
    </row>
    <row r="31" spans="2:35" ht="10.5" customHeight="1">
      <c r="B31" s="451"/>
      <c r="C31" s="512"/>
      <c r="D31" s="512"/>
      <c r="E31" s="512"/>
      <c r="F31" s="512"/>
      <c r="G31" s="512"/>
      <c r="H31" s="512"/>
      <c r="I31" s="451"/>
      <c r="J31" s="513"/>
      <c r="K31" s="513"/>
      <c r="L31" s="513"/>
      <c r="M31" s="513"/>
      <c r="N31" s="513"/>
      <c r="O31" s="513"/>
      <c r="P31" s="451"/>
      <c r="Q31" s="449"/>
      <c r="R31" s="449"/>
      <c r="S31" s="452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53"/>
    </row>
    <row r="32" spans="2:35" ht="12" customHeight="1">
      <c r="B32" s="451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5"/>
      <c r="Q32" s="516"/>
      <c r="R32" s="516"/>
      <c r="S32" s="517"/>
      <c r="T32" s="517"/>
      <c r="U32" s="517"/>
      <c r="V32" s="517"/>
      <c r="W32" s="517"/>
      <c r="X32" s="517"/>
      <c r="Y32" s="517"/>
      <c r="Z32" s="517"/>
      <c r="AA32" s="453"/>
      <c r="AB32" s="453"/>
      <c r="AC32" s="453"/>
      <c r="AD32" s="453"/>
      <c r="AE32" s="453"/>
      <c r="AF32" s="453"/>
      <c r="AG32" s="453"/>
      <c r="AH32" s="453"/>
      <c r="AI32" s="453"/>
    </row>
    <row r="33" spans="2:35" ht="10.5" customHeight="1">
      <c r="B33" s="451"/>
      <c r="C33" s="512"/>
      <c r="D33" s="512"/>
      <c r="E33" s="512"/>
      <c r="F33" s="512"/>
      <c r="G33" s="512"/>
      <c r="H33" s="512"/>
      <c r="I33" s="451"/>
      <c r="J33" s="513"/>
      <c r="K33" s="513"/>
      <c r="L33" s="513"/>
      <c r="M33" s="513"/>
      <c r="N33" s="513"/>
      <c r="O33" s="513"/>
      <c r="P33" s="451"/>
      <c r="Q33" s="449"/>
      <c r="R33" s="449"/>
      <c r="S33" s="452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</row>
    <row r="34" spans="2:35" ht="12" customHeight="1">
      <c r="B34" s="451"/>
      <c r="C34" s="518"/>
      <c r="D34" s="518"/>
      <c r="E34" s="518"/>
      <c r="F34" s="518"/>
      <c r="G34" s="518"/>
      <c r="H34" s="518"/>
      <c r="I34" s="451"/>
      <c r="J34" s="513"/>
      <c r="K34" s="513"/>
      <c r="L34" s="513"/>
      <c r="M34" s="513"/>
      <c r="N34" s="513"/>
      <c r="O34" s="513"/>
      <c r="P34" s="451"/>
      <c r="Q34" s="449"/>
      <c r="R34" s="449"/>
      <c r="S34" s="452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</row>
    <row r="35" spans="2:35" ht="12.75"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49"/>
      <c r="R35" s="449"/>
      <c r="S35" s="452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</row>
    <row r="36" spans="2:35" ht="12.75"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</row>
    <row r="37" spans="2:35" ht="12.75"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</row>
    <row r="38" spans="2:35" ht="12.75">
      <c r="B38" s="452"/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</row>
    <row r="39" spans="2:35" ht="12.75"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53"/>
    </row>
    <row r="40" spans="2:35" ht="12.75"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</row>
    <row r="41" spans="2:35" ht="12.75"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  <c r="AI41" s="453"/>
    </row>
    <row r="42" spans="2:35" ht="12.75"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</row>
    <row r="43" spans="2:35" ht="12.75"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2:35" ht="12.75">
      <c r="B44" s="452"/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</row>
    <row r="45" spans="2:35" ht="12.75"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</row>
    <row r="46" spans="2:35" ht="12.75"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3"/>
      <c r="AG46" s="453"/>
      <c r="AH46" s="453"/>
      <c r="AI46" s="453"/>
    </row>
    <row r="47" spans="2:35" ht="12.75"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3"/>
      <c r="U47" s="453"/>
      <c r="V47" s="453"/>
      <c r="W47" s="453"/>
      <c r="X47" s="453"/>
      <c r="Y47" s="453"/>
      <c r="Z47" s="453"/>
      <c r="AA47" s="453"/>
      <c r="AB47" s="453"/>
      <c r="AC47" s="453"/>
      <c r="AD47" s="453"/>
      <c r="AE47" s="453"/>
      <c r="AF47" s="453"/>
      <c r="AG47" s="453"/>
      <c r="AH47" s="453"/>
      <c r="AI47" s="453"/>
    </row>
    <row r="48" spans="2:35" ht="12.75">
      <c r="B48" s="452"/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3"/>
      <c r="U48" s="453"/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F48" s="453"/>
      <c r="AG48" s="453"/>
      <c r="AH48" s="453"/>
      <c r="AI48" s="453"/>
    </row>
    <row r="49" spans="2:35" ht="12.75"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3"/>
      <c r="AG49" s="453"/>
      <c r="AH49" s="453"/>
      <c r="AI49" s="453"/>
    </row>
    <row r="50" spans="2:35" ht="12.75">
      <c r="B50" s="452"/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453"/>
      <c r="AG50" s="453"/>
      <c r="AH50" s="453"/>
      <c r="AI50" s="453"/>
    </row>
    <row r="51" spans="2:35" ht="12.75">
      <c r="B51" s="452"/>
      <c r="C51" s="452"/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</row>
    <row r="52" spans="2:35" ht="12.75"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3"/>
      <c r="AF52" s="453"/>
      <c r="AG52" s="453"/>
      <c r="AH52" s="453"/>
      <c r="AI52" s="453"/>
    </row>
    <row r="53" spans="2:35" ht="12.75"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  <c r="AI53" s="453"/>
    </row>
    <row r="54" spans="2:35" ht="12.75">
      <c r="B54" s="452"/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  <c r="AI54" s="453"/>
    </row>
    <row r="55" spans="2:35" ht="12.75">
      <c r="B55" s="452"/>
      <c r="C55" s="452"/>
      <c r="D55" s="452"/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</row>
    <row r="56" spans="2:35" ht="12.75">
      <c r="B56" s="452"/>
      <c r="C56" s="452"/>
      <c r="D56" s="452"/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2"/>
      <c r="R56" s="452"/>
      <c r="S56" s="452"/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453"/>
      <c r="AI56" s="453"/>
    </row>
    <row r="57" spans="2:35" ht="12.75">
      <c r="B57" s="452"/>
      <c r="C57" s="452"/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3"/>
      <c r="U57" s="453"/>
      <c r="V57" s="453"/>
      <c r="W57" s="453"/>
      <c r="X57" s="453"/>
      <c r="Y57" s="453"/>
      <c r="Z57" s="453"/>
      <c r="AA57" s="453"/>
      <c r="AB57" s="453"/>
      <c r="AC57" s="453"/>
      <c r="AD57" s="453"/>
      <c r="AE57" s="453"/>
      <c r="AF57" s="453"/>
      <c r="AG57" s="453"/>
      <c r="AH57" s="453"/>
      <c r="AI57" s="453"/>
    </row>
    <row r="58" spans="2:35" ht="12.75">
      <c r="B58" s="452"/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53"/>
      <c r="AH58" s="453"/>
      <c r="AI58" s="453"/>
    </row>
    <row r="59" spans="2:35" ht="12.75">
      <c r="B59" s="452"/>
      <c r="C59" s="453"/>
      <c r="D59" s="453"/>
      <c r="E59" s="453"/>
      <c r="F59" s="453"/>
      <c r="G59" s="453"/>
      <c r="H59" s="453"/>
      <c r="I59" s="452"/>
      <c r="J59" s="452"/>
      <c r="K59" s="452"/>
      <c r="L59" s="452"/>
      <c r="M59" s="452"/>
      <c r="N59" s="452"/>
      <c r="O59" s="452"/>
      <c r="P59" s="452"/>
      <c r="Q59" s="452"/>
      <c r="R59" s="452"/>
      <c r="S59" s="452"/>
      <c r="T59" s="453"/>
      <c r="U59" s="453"/>
      <c r="V59" s="453"/>
      <c r="W59" s="453"/>
      <c r="X59" s="453"/>
      <c r="Y59" s="453"/>
      <c r="Z59" s="453"/>
      <c r="AA59" s="453"/>
      <c r="AB59" s="453"/>
      <c r="AC59" s="453"/>
      <c r="AD59" s="453"/>
      <c r="AE59" s="453"/>
      <c r="AF59" s="453"/>
      <c r="AG59" s="453"/>
      <c r="AH59" s="453"/>
      <c r="AI59" s="453"/>
    </row>
    <row r="60" spans="2:35" ht="12.75">
      <c r="B60" s="453"/>
      <c r="I60" s="452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</row>
    <row r="61" spans="9:35" ht="12.75">
      <c r="I61" s="452"/>
      <c r="J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453"/>
      <c r="AG61" s="453"/>
      <c r="AH61" s="453"/>
      <c r="AI61" s="453"/>
    </row>
    <row r="62" spans="9:35" ht="12.75">
      <c r="I62" s="452"/>
      <c r="J62" s="453"/>
      <c r="T62" s="453"/>
      <c r="U62" s="453"/>
      <c r="V62" s="453"/>
      <c r="W62" s="453"/>
      <c r="X62" s="453"/>
      <c r="Y62" s="453"/>
      <c r="Z62" s="453"/>
      <c r="AA62" s="453"/>
      <c r="AB62" s="453"/>
      <c r="AC62" s="453"/>
      <c r="AD62" s="453"/>
      <c r="AE62" s="453"/>
      <c r="AF62" s="453"/>
      <c r="AG62" s="453"/>
      <c r="AH62" s="453"/>
      <c r="AI62" s="453"/>
    </row>
    <row r="63" spans="9:35" ht="12.75">
      <c r="I63" s="452"/>
      <c r="J63" s="453"/>
      <c r="T63" s="453"/>
      <c r="U63" s="453"/>
      <c r="V63" s="453"/>
      <c r="W63" s="453"/>
      <c r="X63" s="453"/>
      <c r="Y63" s="453"/>
      <c r="Z63" s="453"/>
      <c r="AA63" s="453"/>
      <c r="AB63" s="453"/>
      <c r="AC63" s="453"/>
      <c r="AD63" s="453"/>
      <c r="AE63" s="453"/>
      <c r="AF63" s="453"/>
      <c r="AG63" s="453"/>
      <c r="AH63" s="453"/>
      <c r="AI63" s="453"/>
    </row>
    <row r="64" spans="9:35" ht="12.75">
      <c r="I64" s="452"/>
      <c r="J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453"/>
      <c r="AE64" s="453"/>
      <c r="AF64" s="453"/>
      <c r="AG64" s="453"/>
      <c r="AH64" s="453"/>
      <c r="AI64" s="453"/>
    </row>
    <row r="65" spans="9:35" ht="12.75">
      <c r="I65" s="452"/>
      <c r="J65" s="453"/>
      <c r="T65" s="453"/>
      <c r="U65" s="453"/>
      <c r="V65" s="453"/>
      <c r="W65" s="453"/>
      <c r="X65" s="453"/>
      <c r="Y65" s="453"/>
      <c r="Z65" s="453"/>
      <c r="AA65" s="453"/>
      <c r="AB65" s="453"/>
      <c r="AC65" s="453"/>
      <c r="AD65" s="453"/>
      <c r="AE65" s="453"/>
      <c r="AF65" s="453"/>
      <c r="AG65" s="453"/>
      <c r="AH65" s="453"/>
      <c r="AI65" s="453"/>
    </row>
    <row r="66" spans="9:35" ht="12.75">
      <c r="I66" s="452"/>
      <c r="J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3"/>
      <c r="AH66" s="453"/>
      <c r="AI66" s="453"/>
    </row>
    <row r="67" spans="9:35" ht="12.75">
      <c r="I67" s="452"/>
      <c r="J67" s="453"/>
      <c r="T67" s="453"/>
      <c r="U67" s="453"/>
      <c r="V67" s="453"/>
      <c r="W67" s="453"/>
      <c r="X67" s="453"/>
      <c r="Y67" s="453"/>
      <c r="Z67" s="453"/>
      <c r="AA67" s="453"/>
      <c r="AB67" s="453"/>
      <c r="AC67" s="453"/>
      <c r="AD67" s="453"/>
      <c r="AE67" s="453"/>
      <c r="AF67" s="453"/>
      <c r="AG67" s="453"/>
      <c r="AH67" s="453"/>
      <c r="AI67" s="453"/>
    </row>
    <row r="68" spans="9:35" ht="12.75">
      <c r="I68" s="452"/>
      <c r="J68" s="453"/>
      <c r="T68" s="453"/>
      <c r="U68" s="453"/>
      <c r="V68" s="453"/>
      <c r="W68" s="453"/>
      <c r="X68" s="453"/>
      <c r="Y68" s="453"/>
      <c r="Z68" s="453"/>
      <c r="AA68" s="453"/>
      <c r="AB68" s="453"/>
      <c r="AC68" s="453"/>
      <c r="AD68" s="453"/>
      <c r="AE68" s="453"/>
      <c r="AF68" s="453"/>
      <c r="AG68" s="453"/>
      <c r="AH68" s="453"/>
      <c r="AI68" s="453"/>
    </row>
    <row r="69" spans="9:35" ht="12.75">
      <c r="I69" s="452"/>
      <c r="J69" s="453"/>
      <c r="T69" s="453"/>
      <c r="U69" s="453"/>
      <c r="V69" s="453"/>
      <c r="W69" s="453"/>
      <c r="X69" s="453"/>
      <c r="Y69" s="453"/>
      <c r="Z69" s="453"/>
      <c r="AA69" s="453"/>
      <c r="AB69" s="453"/>
      <c r="AC69" s="453"/>
      <c r="AD69" s="453"/>
      <c r="AE69" s="453"/>
      <c r="AF69" s="453"/>
      <c r="AG69" s="453"/>
      <c r="AH69" s="453"/>
      <c r="AI69" s="453"/>
    </row>
    <row r="70" spans="9:35" ht="12.75">
      <c r="I70" s="452"/>
      <c r="J70" s="453"/>
      <c r="T70" s="453"/>
      <c r="U70" s="453"/>
      <c r="V70" s="453"/>
      <c r="W70" s="453"/>
      <c r="X70" s="453"/>
      <c r="Y70" s="453"/>
      <c r="Z70" s="453"/>
      <c r="AA70" s="453"/>
      <c r="AB70" s="453"/>
      <c r="AC70" s="453"/>
      <c r="AD70" s="453"/>
      <c r="AE70" s="453"/>
      <c r="AF70" s="453"/>
      <c r="AG70" s="453"/>
      <c r="AH70" s="453"/>
      <c r="AI70" s="453"/>
    </row>
    <row r="71" spans="9:35" ht="12.75">
      <c r="I71" s="452"/>
      <c r="J71" s="453"/>
      <c r="T71" s="453"/>
      <c r="U71" s="453"/>
      <c r="V71" s="453"/>
      <c r="W71" s="453"/>
      <c r="X71" s="453"/>
      <c r="Y71" s="453"/>
      <c r="Z71" s="453"/>
      <c r="AA71" s="453"/>
      <c r="AB71" s="453"/>
      <c r="AC71" s="453"/>
      <c r="AD71" s="453"/>
      <c r="AE71" s="453"/>
      <c r="AF71" s="453"/>
      <c r="AG71" s="453"/>
      <c r="AH71" s="453"/>
      <c r="AI71" s="453"/>
    </row>
    <row r="72" spans="9:35" ht="12.75">
      <c r="I72" s="452"/>
      <c r="J72" s="453"/>
      <c r="T72" s="453"/>
      <c r="U72" s="453"/>
      <c r="V72" s="453"/>
      <c r="W72" s="453"/>
      <c r="X72" s="453"/>
      <c r="Y72" s="453"/>
      <c r="Z72" s="453"/>
      <c r="AA72" s="453"/>
      <c r="AB72" s="453"/>
      <c r="AC72" s="453"/>
      <c r="AD72" s="453"/>
      <c r="AE72" s="453"/>
      <c r="AF72" s="453"/>
      <c r="AG72" s="453"/>
      <c r="AH72" s="453"/>
      <c r="AI72" s="453"/>
    </row>
    <row r="73" spans="9:35" ht="12.75">
      <c r="I73" s="452"/>
      <c r="J73" s="453"/>
      <c r="T73" s="453"/>
      <c r="U73" s="453"/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453"/>
      <c r="AG73" s="453"/>
      <c r="AH73" s="453"/>
      <c r="AI73" s="453"/>
    </row>
    <row r="74" spans="9:35" ht="12.75">
      <c r="I74" s="452"/>
      <c r="J74" s="453"/>
      <c r="T74" s="453"/>
      <c r="U74" s="453"/>
      <c r="V74" s="453"/>
      <c r="W74" s="453"/>
      <c r="X74" s="453"/>
      <c r="Y74" s="453"/>
      <c r="Z74" s="453"/>
      <c r="AA74" s="453"/>
      <c r="AB74" s="453"/>
      <c r="AC74" s="453"/>
      <c r="AD74" s="453"/>
      <c r="AE74" s="453"/>
      <c r="AF74" s="453"/>
      <c r="AG74" s="453"/>
      <c r="AH74" s="453"/>
      <c r="AI74" s="453"/>
    </row>
    <row r="75" spans="9:35" ht="12.75">
      <c r="I75" s="452"/>
      <c r="J75" s="453"/>
      <c r="T75" s="453"/>
      <c r="U75" s="453"/>
      <c r="V75" s="453"/>
      <c r="W75" s="453"/>
      <c r="X75" s="453"/>
      <c r="Y75" s="453"/>
      <c r="Z75" s="453"/>
      <c r="AA75" s="453"/>
      <c r="AB75" s="453"/>
      <c r="AC75" s="453"/>
      <c r="AD75" s="453"/>
      <c r="AE75" s="453"/>
      <c r="AF75" s="453"/>
      <c r="AG75" s="453"/>
      <c r="AH75" s="453"/>
      <c r="AI75" s="453"/>
    </row>
    <row r="76" spans="9:35" ht="12.75">
      <c r="I76" s="452"/>
      <c r="J76" s="453"/>
      <c r="T76" s="453"/>
      <c r="U76" s="453"/>
      <c r="V76" s="453"/>
      <c r="W76" s="453"/>
      <c r="X76" s="453"/>
      <c r="Y76" s="453"/>
      <c r="Z76" s="453"/>
      <c r="AA76" s="453"/>
      <c r="AB76" s="453"/>
      <c r="AC76" s="453"/>
      <c r="AD76" s="453"/>
      <c r="AE76" s="453"/>
      <c r="AF76" s="453"/>
      <c r="AG76" s="453"/>
      <c r="AH76" s="453"/>
      <c r="AI76" s="453"/>
    </row>
    <row r="77" spans="9:35" ht="12.75">
      <c r="I77" s="452"/>
      <c r="J77" s="453"/>
      <c r="T77" s="453"/>
      <c r="U77" s="453"/>
      <c r="V77" s="453"/>
      <c r="W77" s="453"/>
      <c r="X77" s="453"/>
      <c r="Y77" s="453"/>
      <c r="Z77" s="453"/>
      <c r="AA77" s="453"/>
      <c r="AB77" s="453"/>
      <c r="AC77" s="453"/>
      <c r="AD77" s="453"/>
      <c r="AE77" s="453"/>
      <c r="AF77" s="453"/>
      <c r="AG77" s="453"/>
      <c r="AH77" s="453"/>
      <c r="AI77" s="453"/>
    </row>
    <row r="78" spans="9:35" ht="12.75">
      <c r="I78" s="452"/>
      <c r="J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</row>
    <row r="79" spans="9:35" ht="12.75">
      <c r="I79" s="452"/>
      <c r="J79" s="453"/>
      <c r="T79" s="453"/>
      <c r="U79" s="453"/>
      <c r="V79" s="453"/>
      <c r="W79" s="453"/>
      <c r="X79" s="453"/>
      <c r="Y79" s="453"/>
      <c r="Z79" s="453"/>
      <c r="AA79" s="453"/>
      <c r="AB79" s="453"/>
      <c r="AC79" s="453"/>
      <c r="AD79" s="453"/>
      <c r="AE79" s="453"/>
      <c r="AF79" s="453"/>
      <c r="AG79" s="453"/>
      <c r="AH79" s="453"/>
      <c r="AI79" s="453"/>
    </row>
    <row r="80" spans="9:35" ht="12.75">
      <c r="I80" s="452"/>
      <c r="J80" s="453"/>
      <c r="T80" s="453"/>
      <c r="U80" s="453"/>
      <c r="V80" s="453"/>
      <c r="W80" s="453"/>
      <c r="X80" s="453"/>
      <c r="Y80" s="453"/>
      <c r="Z80" s="453"/>
      <c r="AA80" s="453"/>
      <c r="AB80" s="453"/>
      <c r="AC80" s="453"/>
      <c r="AD80" s="453"/>
      <c r="AE80" s="453"/>
      <c r="AF80" s="453"/>
      <c r="AG80" s="453"/>
      <c r="AH80" s="453"/>
      <c r="AI80" s="453"/>
    </row>
    <row r="81" spans="9:35" ht="12.75">
      <c r="I81" s="452"/>
      <c r="J81" s="453"/>
      <c r="T81" s="453"/>
      <c r="U81" s="453"/>
      <c r="V81" s="453"/>
      <c r="W81" s="453"/>
      <c r="X81" s="453"/>
      <c r="Y81" s="453"/>
      <c r="Z81" s="453"/>
      <c r="AA81" s="453"/>
      <c r="AB81" s="453"/>
      <c r="AC81" s="453"/>
      <c r="AD81" s="453"/>
      <c r="AE81" s="453"/>
      <c r="AF81" s="453"/>
      <c r="AG81" s="453"/>
      <c r="AH81" s="453"/>
      <c r="AI81" s="453"/>
    </row>
    <row r="82" spans="9:35" ht="12.75">
      <c r="I82" s="452"/>
      <c r="J82" s="453"/>
      <c r="T82" s="453"/>
      <c r="U82" s="453"/>
      <c r="V82" s="453"/>
      <c r="W82" s="453"/>
      <c r="X82" s="453"/>
      <c r="Y82" s="453"/>
      <c r="Z82" s="453"/>
      <c r="AA82" s="453"/>
      <c r="AB82" s="453"/>
      <c r="AC82" s="453"/>
      <c r="AD82" s="453"/>
      <c r="AE82" s="453"/>
      <c r="AF82" s="453"/>
      <c r="AG82" s="453"/>
      <c r="AH82" s="453"/>
      <c r="AI82" s="453"/>
    </row>
    <row r="83" spans="9:35" ht="12.75">
      <c r="I83" s="452"/>
      <c r="J83" s="453"/>
      <c r="T83" s="453"/>
      <c r="U83" s="453"/>
      <c r="V83" s="453"/>
      <c r="W83" s="453"/>
      <c r="X83" s="453"/>
      <c r="Y83" s="453"/>
      <c r="Z83" s="453"/>
      <c r="AA83" s="453"/>
      <c r="AB83" s="453"/>
      <c r="AC83" s="453"/>
      <c r="AD83" s="453"/>
      <c r="AE83" s="453"/>
      <c r="AF83" s="453"/>
      <c r="AG83" s="453"/>
      <c r="AH83" s="453"/>
      <c r="AI83" s="453"/>
    </row>
    <row r="84" spans="9:35" ht="12.75">
      <c r="I84" s="452"/>
      <c r="J84" s="453"/>
      <c r="T84" s="453"/>
      <c r="U84" s="453"/>
      <c r="V84" s="453"/>
      <c r="W84" s="453"/>
      <c r="X84" s="453"/>
      <c r="Y84" s="453"/>
      <c r="Z84" s="453"/>
      <c r="AA84" s="453"/>
      <c r="AB84" s="453"/>
      <c r="AC84" s="453"/>
      <c r="AD84" s="453"/>
      <c r="AE84" s="453"/>
      <c r="AF84" s="453"/>
      <c r="AG84" s="453"/>
      <c r="AH84" s="453"/>
      <c r="AI84" s="453"/>
    </row>
    <row r="85" spans="9:35" ht="12.75">
      <c r="I85" s="452"/>
      <c r="J85" s="453"/>
      <c r="T85" s="453"/>
      <c r="U85" s="453"/>
      <c r="V85" s="453"/>
      <c r="W85" s="453"/>
      <c r="X85" s="453"/>
      <c r="Y85" s="453"/>
      <c r="Z85" s="453"/>
      <c r="AA85" s="453"/>
      <c r="AB85" s="453"/>
      <c r="AC85" s="453"/>
      <c r="AD85" s="453"/>
      <c r="AE85" s="453"/>
      <c r="AF85" s="453"/>
      <c r="AG85" s="453"/>
      <c r="AH85" s="453"/>
      <c r="AI85" s="453"/>
    </row>
    <row r="86" spans="9:35" ht="12.75">
      <c r="I86" s="452"/>
      <c r="J86" s="453"/>
      <c r="T86" s="453"/>
      <c r="U86" s="453"/>
      <c r="V86" s="453"/>
      <c r="W86" s="453"/>
      <c r="X86" s="453"/>
      <c r="Y86" s="453"/>
      <c r="Z86" s="453"/>
      <c r="AA86" s="453"/>
      <c r="AB86" s="453"/>
      <c r="AC86" s="453"/>
      <c r="AD86" s="453"/>
      <c r="AE86" s="453"/>
      <c r="AF86" s="453"/>
      <c r="AG86" s="453"/>
      <c r="AH86" s="453"/>
      <c r="AI86" s="453"/>
    </row>
    <row r="87" spans="9:35" ht="12.75">
      <c r="I87" s="452"/>
      <c r="J87" s="453"/>
      <c r="T87" s="453"/>
      <c r="U87" s="453"/>
      <c r="V87" s="453"/>
      <c r="W87" s="453"/>
      <c r="X87" s="453"/>
      <c r="Y87" s="453"/>
      <c r="Z87" s="453"/>
      <c r="AA87" s="453"/>
      <c r="AB87" s="453"/>
      <c r="AC87" s="453"/>
      <c r="AD87" s="453"/>
      <c r="AE87" s="453"/>
      <c r="AF87" s="453"/>
      <c r="AG87" s="453"/>
      <c r="AH87" s="453"/>
      <c r="AI87" s="453"/>
    </row>
    <row r="88" spans="9:35" ht="12.75">
      <c r="I88" s="452"/>
      <c r="J88" s="453"/>
      <c r="T88" s="453"/>
      <c r="U88" s="453"/>
      <c r="V88" s="453"/>
      <c r="W88" s="453"/>
      <c r="X88" s="453"/>
      <c r="Y88" s="453"/>
      <c r="Z88" s="453"/>
      <c r="AA88" s="453"/>
      <c r="AB88" s="453"/>
      <c r="AC88" s="453"/>
      <c r="AD88" s="453"/>
      <c r="AE88" s="453"/>
      <c r="AF88" s="453"/>
      <c r="AG88" s="453"/>
      <c r="AH88" s="453"/>
      <c r="AI88" s="453"/>
    </row>
    <row r="89" spans="9:35" ht="12.75">
      <c r="I89" s="452"/>
      <c r="J89" s="453"/>
      <c r="T89" s="453"/>
      <c r="U89" s="453"/>
      <c r="V89" s="453"/>
      <c r="W89" s="453"/>
      <c r="X89" s="453"/>
      <c r="Y89" s="453"/>
      <c r="Z89" s="453"/>
      <c r="AA89" s="453"/>
      <c r="AB89" s="453"/>
      <c r="AC89" s="453"/>
      <c r="AD89" s="453"/>
      <c r="AE89" s="453"/>
      <c r="AF89" s="453"/>
      <c r="AG89" s="453"/>
      <c r="AH89" s="453"/>
      <c r="AI89" s="453"/>
    </row>
    <row r="90" spans="9:35" ht="12.75">
      <c r="I90" s="452"/>
      <c r="J90" s="453"/>
      <c r="T90" s="453"/>
      <c r="U90" s="453"/>
      <c r="V90" s="453"/>
      <c r="W90" s="453"/>
      <c r="X90" s="453"/>
      <c r="Y90" s="453"/>
      <c r="Z90" s="453"/>
      <c r="AA90" s="453"/>
      <c r="AB90" s="453"/>
      <c r="AC90" s="453"/>
      <c r="AD90" s="453"/>
      <c r="AE90" s="453"/>
      <c r="AF90" s="453"/>
      <c r="AG90" s="453"/>
      <c r="AH90" s="453"/>
      <c r="AI90" s="453"/>
    </row>
    <row r="91" spans="9:35" ht="12.75">
      <c r="I91" s="452"/>
      <c r="J91" s="453"/>
      <c r="T91" s="453"/>
      <c r="U91" s="453"/>
      <c r="V91" s="453"/>
      <c r="W91" s="453"/>
      <c r="X91" s="453"/>
      <c r="Y91" s="453"/>
      <c r="Z91" s="453"/>
      <c r="AA91" s="453"/>
      <c r="AB91" s="453"/>
      <c r="AC91" s="453"/>
      <c r="AD91" s="453"/>
      <c r="AE91" s="453"/>
      <c r="AF91" s="453"/>
      <c r="AG91" s="453"/>
      <c r="AH91" s="453"/>
      <c r="AI91" s="453"/>
    </row>
    <row r="92" spans="9:35" ht="12.75">
      <c r="I92" s="452"/>
      <c r="J92" s="453"/>
      <c r="T92" s="453"/>
      <c r="U92" s="453"/>
      <c r="V92" s="453"/>
      <c r="W92" s="453"/>
      <c r="X92" s="453"/>
      <c r="Y92" s="453"/>
      <c r="Z92" s="453"/>
      <c r="AA92" s="453"/>
      <c r="AB92" s="453"/>
      <c r="AC92" s="453"/>
      <c r="AD92" s="453"/>
      <c r="AE92" s="453"/>
      <c r="AF92" s="453"/>
      <c r="AG92" s="453"/>
      <c r="AH92" s="453"/>
      <c r="AI92" s="453"/>
    </row>
    <row r="93" spans="9:35" ht="12.75">
      <c r="I93" s="452"/>
      <c r="J93" s="453"/>
      <c r="T93" s="453"/>
      <c r="U93" s="453"/>
      <c r="V93" s="453"/>
      <c r="W93" s="453"/>
      <c r="X93" s="453"/>
      <c r="Y93" s="453"/>
      <c r="Z93" s="453"/>
      <c r="AA93" s="453"/>
      <c r="AB93" s="453"/>
      <c r="AC93" s="453"/>
      <c r="AD93" s="453"/>
      <c r="AE93" s="453"/>
      <c r="AF93" s="453"/>
      <c r="AG93" s="453"/>
      <c r="AH93" s="453"/>
      <c r="AI93" s="453"/>
    </row>
    <row r="94" spans="9:35" ht="12.75">
      <c r="I94" s="452"/>
      <c r="J94" s="453"/>
      <c r="T94" s="453"/>
      <c r="U94" s="453"/>
      <c r="V94" s="453"/>
      <c r="W94" s="453"/>
      <c r="X94" s="453"/>
      <c r="Y94" s="453"/>
      <c r="Z94" s="453"/>
      <c r="AA94" s="453"/>
      <c r="AB94" s="453"/>
      <c r="AC94" s="453"/>
      <c r="AD94" s="453"/>
      <c r="AE94" s="453"/>
      <c r="AF94" s="453"/>
      <c r="AG94" s="453"/>
      <c r="AH94" s="453"/>
      <c r="AI94" s="453"/>
    </row>
    <row r="95" spans="9:35" ht="12.75">
      <c r="I95" s="452"/>
      <c r="J95" s="453"/>
      <c r="T95" s="453"/>
      <c r="U95" s="453"/>
      <c r="V95" s="453"/>
      <c r="W95" s="453"/>
      <c r="X95" s="453"/>
      <c r="Y95" s="453"/>
      <c r="Z95" s="453"/>
      <c r="AA95" s="453"/>
      <c r="AB95" s="453"/>
      <c r="AC95" s="453"/>
      <c r="AD95" s="453"/>
      <c r="AE95" s="453"/>
      <c r="AF95" s="453"/>
      <c r="AG95" s="453"/>
      <c r="AH95" s="453"/>
      <c r="AI95" s="453"/>
    </row>
    <row r="96" spans="9:10" ht="12.75">
      <c r="I96" s="452"/>
      <c r="J96" s="453"/>
    </row>
    <row r="97" spans="9:10" ht="12.75">
      <c r="I97" s="452"/>
      <c r="J97" s="453"/>
    </row>
    <row r="98" spans="9:10" ht="12.75">
      <c r="I98" s="452"/>
      <c r="J98" s="453"/>
    </row>
    <row r="99" spans="9:10" ht="12.75">
      <c r="I99" s="452"/>
      <c r="J99" s="453"/>
    </row>
    <row r="100" spans="9:10" ht="12.75">
      <c r="I100" s="452"/>
      <c r="J100" s="453"/>
    </row>
    <row r="101" spans="9:10" ht="12.75">
      <c r="I101" s="452"/>
      <c r="J101" s="453"/>
    </row>
    <row r="102" spans="9:10" ht="12.75">
      <c r="I102" s="452"/>
      <c r="J102" s="453"/>
    </row>
    <row r="103" spans="9:10" ht="12.75">
      <c r="I103" s="452"/>
      <c r="J103" s="453"/>
    </row>
    <row r="104" spans="9:10" ht="12.75">
      <c r="I104" s="452"/>
      <c r="J104" s="453"/>
    </row>
    <row r="105" spans="9:10" ht="12.75">
      <c r="I105" s="452"/>
      <c r="J105" s="453"/>
    </row>
    <row r="106" spans="9:10" ht="12.75">
      <c r="I106" s="452"/>
      <c r="J106" s="453"/>
    </row>
    <row r="107" spans="9:10" ht="12.75">
      <c r="I107" s="452"/>
      <c r="J107" s="453"/>
    </row>
    <row r="108" spans="9:10" ht="12.75">
      <c r="I108" s="452"/>
      <c r="J108" s="453"/>
    </row>
    <row r="109" spans="9:10" ht="12.75">
      <c r="I109" s="452"/>
      <c r="J109" s="453"/>
    </row>
    <row r="110" spans="9:10" ht="12.75">
      <c r="I110" s="452"/>
      <c r="J110" s="453"/>
    </row>
    <row r="111" spans="9:10" ht="12.75">
      <c r="I111" s="452"/>
      <c r="J111" s="453"/>
    </row>
    <row r="112" spans="9:10" ht="12.75">
      <c r="I112" s="452"/>
      <c r="J112" s="453"/>
    </row>
    <row r="113" spans="9:10" ht="12.75">
      <c r="I113" s="452"/>
      <c r="J113" s="453"/>
    </row>
    <row r="114" spans="9:10" ht="12.75">
      <c r="I114" s="452"/>
      <c r="J114" s="453"/>
    </row>
    <row r="115" spans="9:10" ht="12.75">
      <c r="I115" s="452"/>
      <c r="J115" s="453"/>
    </row>
    <row r="116" spans="9:10" ht="12.75">
      <c r="I116" s="452"/>
      <c r="J116" s="453"/>
    </row>
    <row r="117" spans="9:10" ht="12.75">
      <c r="I117" s="452"/>
      <c r="J117" s="453"/>
    </row>
    <row r="118" spans="9:10" ht="12.75">
      <c r="I118" s="452"/>
      <c r="J118" s="453"/>
    </row>
    <row r="119" spans="9:10" ht="12.75">
      <c r="I119" s="452"/>
      <c r="J119" s="453"/>
    </row>
    <row r="120" spans="9:10" ht="12.75">
      <c r="I120" s="452"/>
      <c r="J120" s="453"/>
    </row>
    <row r="121" spans="9:10" ht="12.75">
      <c r="I121" s="452"/>
      <c r="J121" s="453"/>
    </row>
    <row r="122" spans="9:10" ht="12.75">
      <c r="I122" s="452"/>
      <c r="J122" s="453"/>
    </row>
    <row r="123" spans="9:10" ht="12.75">
      <c r="I123" s="452"/>
      <c r="J123" s="453"/>
    </row>
    <row r="124" spans="9:10" ht="12.75">
      <c r="I124" s="452"/>
      <c r="J124" s="453"/>
    </row>
    <row r="125" spans="9:10" ht="12.75">
      <c r="I125" s="452"/>
      <c r="J125" s="453"/>
    </row>
    <row r="126" spans="9:10" ht="12.75">
      <c r="I126" s="452"/>
      <c r="J126" s="453"/>
    </row>
    <row r="127" spans="9:10" ht="12.75">
      <c r="I127" s="452"/>
      <c r="J127" s="453"/>
    </row>
    <row r="128" spans="9:10" ht="12.75">
      <c r="I128" s="452"/>
      <c r="J128" s="453"/>
    </row>
    <row r="129" spans="9:10" ht="12.75">
      <c r="I129" s="452"/>
      <c r="J129" s="453"/>
    </row>
    <row r="130" spans="9:10" ht="12.75">
      <c r="I130" s="452"/>
      <c r="J130" s="453"/>
    </row>
    <row r="131" spans="9:10" ht="12.75">
      <c r="I131" s="452"/>
      <c r="J131" s="453"/>
    </row>
    <row r="132" spans="9:10" ht="12.75">
      <c r="I132" s="452"/>
      <c r="J132" s="453"/>
    </row>
    <row r="133" spans="9:10" ht="12.75">
      <c r="I133" s="452"/>
      <c r="J133" s="453"/>
    </row>
    <row r="134" spans="9:10" ht="12.75">
      <c r="I134" s="452"/>
      <c r="J134" s="453"/>
    </row>
    <row r="135" spans="9:10" ht="12.75">
      <c r="I135" s="452"/>
      <c r="J135" s="453"/>
    </row>
    <row r="136" spans="9:10" ht="12.75">
      <c r="I136" s="452"/>
      <c r="J136" s="453"/>
    </row>
    <row r="137" spans="9:10" ht="12.75">
      <c r="I137" s="452"/>
      <c r="J137" s="453"/>
    </row>
    <row r="138" spans="9:10" ht="12.75">
      <c r="I138" s="452"/>
      <c r="J138" s="453"/>
    </row>
    <row r="139" spans="9:10" ht="12.75">
      <c r="I139" s="452"/>
      <c r="J139" s="453"/>
    </row>
    <row r="140" spans="9:10" ht="12.75">
      <c r="I140" s="452"/>
      <c r="J140" s="453"/>
    </row>
    <row r="141" spans="9:10" ht="12.75">
      <c r="I141" s="452"/>
      <c r="J141" s="453"/>
    </row>
    <row r="142" spans="9:10" ht="12.75">
      <c r="I142" s="452"/>
      <c r="J142" s="453"/>
    </row>
    <row r="143" spans="9:10" ht="12.75">
      <c r="I143" s="452"/>
      <c r="J143" s="453"/>
    </row>
    <row r="144" spans="9:10" ht="12.75">
      <c r="I144" s="452"/>
      <c r="J144" s="453"/>
    </row>
    <row r="145" spans="9:10" ht="12.75">
      <c r="I145" s="452"/>
      <c r="J145" s="453"/>
    </row>
    <row r="146" spans="9:10" ht="12.75">
      <c r="I146" s="452"/>
      <c r="J146" s="453"/>
    </row>
    <row r="147" spans="9:10" ht="12.75">
      <c r="I147" s="452"/>
      <c r="J147" s="453"/>
    </row>
    <row r="148" spans="9:10" ht="12.75">
      <c r="I148" s="452"/>
      <c r="J148" s="453"/>
    </row>
    <row r="149" spans="9:10" ht="12.75">
      <c r="I149" s="452"/>
      <c r="J149" s="453"/>
    </row>
    <row r="150" spans="9:10" ht="12.75">
      <c r="I150" s="452"/>
      <c r="J150" s="453"/>
    </row>
    <row r="151" spans="9:10" ht="12.75">
      <c r="I151" s="452"/>
      <c r="J151" s="453"/>
    </row>
    <row r="152" spans="9:10" ht="12.75">
      <c r="I152" s="452"/>
      <c r="J152" s="453"/>
    </row>
    <row r="153" spans="9:10" ht="12.75">
      <c r="I153" s="452"/>
      <c r="J153" s="453"/>
    </row>
    <row r="154" spans="9:10" ht="12.75">
      <c r="I154" s="452"/>
      <c r="J154" s="453"/>
    </row>
    <row r="155" spans="9:10" ht="12.75">
      <c r="I155" s="452"/>
      <c r="J155" s="453"/>
    </row>
    <row r="156" spans="9:10" ht="12.75">
      <c r="I156" s="452"/>
      <c r="J156" s="453"/>
    </row>
    <row r="157" spans="9:10" ht="12.75">
      <c r="I157" s="452"/>
      <c r="J157" s="453"/>
    </row>
    <row r="158" spans="9:10" ht="12.75">
      <c r="I158" s="452"/>
      <c r="J158" s="453"/>
    </row>
    <row r="159" spans="9:10" ht="12.75">
      <c r="I159" s="452"/>
      <c r="J159" s="453"/>
    </row>
    <row r="160" spans="9:10" ht="12.75">
      <c r="I160" s="452"/>
      <c r="J160" s="453"/>
    </row>
    <row r="161" spans="9:10" ht="12.75">
      <c r="I161" s="452"/>
      <c r="J161" s="453"/>
    </row>
    <row r="162" spans="9:10" ht="12.75">
      <c r="I162" s="452"/>
      <c r="J162" s="453"/>
    </row>
    <row r="163" spans="9:10" ht="12.75">
      <c r="I163" s="452"/>
      <c r="J163" s="453"/>
    </row>
  </sheetData>
  <sheetProtection sheet="1" objects="1" scenarios="1" selectLockedCells="1"/>
  <mergeCells count="43">
    <mergeCell ref="C3:G3"/>
    <mergeCell ref="J3:N3"/>
    <mergeCell ref="J5:K5"/>
    <mergeCell ref="L5:N5"/>
    <mergeCell ref="E6:G6"/>
    <mergeCell ref="J6:K6"/>
    <mergeCell ref="L6:N6"/>
    <mergeCell ref="E7:G7"/>
    <mergeCell ref="J7:K7"/>
    <mergeCell ref="L7:N7"/>
    <mergeCell ref="E8:G8"/>
    <mergeCell ref="J8:O8"/>
    <mergeCell ref="E9:G9"/>
    <mergeCell ref="J9:K9"/>
    <mergeCell ref="L9:N9"/>
    <mergeCell ref="E10:G10"/>
    <mergeCell ref="J10:K10"/>
    <mergeCell ref="L10:N10"/>
    <mergeCell ref="E11:G11"/>
    <mergeCell ref="J11:K11"/>
    <mergeCell ref="L11:N11"/>
    <mergeCell ref="J12:K12"/>
    <mergeCell ref="L12:N12"/>
    <mergeCell ref="J13:O13"/>
    <mergeCell ref="J14:O14"/>
    <mergeCell ref="J16:L16"/>
    <mergeCell ref="J17:L17"/>
    <mergeCell ref="J18:L18"/>
    <mergeCell ref="J19:L19"/>
    <mergeCell ref="J20:L20"/>
    <mergeCell ref="J21:L21"/>
    <mergeCell ref="J22:L22"/>
    <mergeCell ref="J23:L23"/>
    <mergeCell ref="M24:O24"/>
    <mergeCell ref="J25:L25"/>
    <mergeCell ref="N25:O25"/>
    <mergeCell ref="J26:L26"/>
    <mergeCell ref="J27:L27"/>
    <mergeCell ref="J28:L28"/>
    <mergeCell ref="C31:H31"/>
    <mergeCell ref="C32:O32"/>
    <mergeCell ref="C33:H33"/>
    <mergeCell ref="C34:H34"/>
  </mergeCells>
  <conditionalFormatting sqref="J21:M21 N21:N22">
    <cfRule type="expression" priority="1" dxfId="4" stopIfTrue="1">
      <formula>SUM('Udaje o osobe a vozidle'!$M$16:$M$19)=0</formula>
    </cfRule>
  </conditionalFormatting>
  <conditionalFormatting sqref="M22">
    <cfRule type="expression" priority="2" dxfId="4" stopIfTrue="1">
      <formula>SUM('Udaje o osobe a vozidle'!$M$16:$M$19)=0</formula>
    </cfRule>
  </conditionalFormatting>
  <dataValidations count="2">
    <dataValidation type="list" allowBlank="1" showInputMessage="1" showErrorMessage="1" promptTitle="Výběr pohonné hmoty" prompt="Správnou pohonnou hmotu vyberte z rozevíracího seznamu. &#10;V sousedním poli se zobrazí její cena, stanovená pro aktuální rok vyhláškou MPSV ČR." sqref="M25">
      <formula1>'Udaje o osobe a vozidle'!$Q$7:$Q$9</formula1>
      <formula2>0</formula2>
    </dataValidation>
    <dataValidation type="decimal" allowBlank="1" showInputMessage="1" showErrorMessage="1" promptTitle="Cena pohonných hmot" prompt="Do tohoto pole zapište cenu 1 litru pohonných hmot, kterou budete používat při účtování.&#10;Nemáte-li doklad o ceně pohonných hmot, použijte cenu podle vyhlášky." sqref="M26">
      <formula1>0</formula1>
      <formula2>50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/>
  <cp:lastPrinted>2013-04-13T22:10:39Z</cp:lastPrinted>
  <dcterms:created xsi:type="dcterms:W3CDTF">2002-08-15T06:54:31Z</dcterms:created>
  <dcterms:modified xsi:type="dcterms:W3CDTF">2016-01-28T12:25:21Z</dcterms:modified>
  <cp:category/>
  <cp:version/>
  <cp:contentType/>
  <cp:contentStatus/>
  <cp:revision>2</cp:revision>
</cp:coreProperties>
</file>