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yDocuments\WORK\EKON\2019\rozpočet\"/>
    </mc:Choice>
  </mc:AlternateContent>
  <bookViews>
    <workbookView xWindow="0" yWindow="0" windowWidth="15645" windowHeight="13560"/>
  </bookViews>
  <sheets>
    <sheet name="osnova " sheetId="8" r:id="rId1"/>
    <sheet name="komentar" sheetId="9" r:id="rId2"/>
    <sheet name="FRIM" sheetId="10" r:id="rId3"/>
    <sheet name="odhad odpisu" sheetId="11" r:id="rId4"/>
    <sheet name="INV stavby+stroje" sheetId="12" r:id="rId5"/>
    <sheet name="Spolufinancování" sheetId="13" r:id="rId6"/>
  </sheets>
  <definedNames>
    <definedName name="bcd" localSheetId="0">#REF!</definedName>
    <definedName name="bcd">#REF!</definedName>
    <definedName name="bla" localSheetId="2">#REF!</definedName>
    <definedName name="bla" localSheetId="4">#REF!</definedName>
    <definedName name="bla" localSheetId="0">#REF!</definedName>
    <definedName name="bla">#REF!</definedName>
    <definedName name="bnla" localSheetId="0">#REF!</definedName>
    <definedName name="bnla">#REF!</definedName>
    <definedName name="_xlnm.Database" localSheetId="2">#REF!</definedName>
    <definedName name="_xlnm.Database" localSheetId="4">#REF!</definedName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fshsdjsdj">#REF!</definedName>
    <definedName name="IO" localSheetId="0">#REF!</definedName>
    <definedName name="IO">#REF!</definedName>
    <definedName name="_xlnm.Print_Titles" localSheetId="3">'odhad odpisu'!$A:$B</definedName>
    <definedName name="odp" localSheetId="0">#REF!</definedName>
    <definedName name="odp">#REF!</definedName>
    <definedName name="osnova_INV">#REF!</definedName>
    <definedName name="osnova11" localSheetId="2">#REF!</definedName>
    <definedName name="osnova11" localSheetId="0">#REF!</definedName>
    <definedName name="osnova11">#REF!</definedName>
    <definedName name="progr2013" localSheetId="0">#REF!</definedName>
    <definedName name="progr2013">#REF!</definedName>
    <definedName name="RMU" localSheetId="0">#REF!</definedName>
    <definedName name="RMU">#REF!</definedName>
    <definedName name="RMU_celk" localSheetId="0">#REF!</definedName>
    <definedName name="RMU_celk">#REF!</definedName>
    <definedName name="xx" localSheetId="2">#REF!</definedName>
    <definedName name="xx" localSheetId="0">#REF!</definedName>
    <definedName name="xx">#REF!</definedName>
  </definedNames>
  <calcPr calcId="162913"/>
</workbook>
</file>

<file path=xl/calcChain.xml><?xml version="1.0" encoding="utf-8"?>
<calcChain xmlns="http://schemas.openxmlformats.org/spreadsheetml/2006/main">
  <c r="C16" i="13" l="1"/>
  <c r="C14" i="13"/>
  <c r="C17" i="12"/>
  <c r="B17" i="12"/>
  <c r="B7" i="12"/>
  <c r="C7" i="12"/>
  <c r="C9" i="12"/>
  <c r="B9" i="12"/>
  <c r="B11" i="12"/>
  <c r="C11" i="12"/>
  <c r="C13" i="12"/>
  <c r="B13" i="12"/>
  <c r="C15" i="12"/>
  <c r="B15" i="12"/>
  <c r="C20" i="12"/>
  <c r="B20" i="12"/>
  <c r="B22" i="12"/>
  <c r="C22" i="12"/>
  <c r="C26" i="12"/>
  <c r="B26" i="12"/>
  <c r="B28" i="12"/>
  <c r="C28" i="12"/>
  <c r="C30" i="12"/>
  <c r="B30" i="12"/>
  <c r="C34" i="12"/>
  <c r="B34" i="12"/>
  <c r="C5" i="12" l="1"/>
  <c r="B5" i="12"/>
  <c r="D27" i="10"/>
  <c r="D30" i="10" s="1"/>
  <c r="E30" i="10"/>
  <c r="G29" i="11" l="1"/>
  <c r="F29" i="11"/>
  <c r="D29" i="11"/>
  <c r="C29" i="11"/>
  <c r="G28" i="11"/>
  <c r="F28" i="11"/>
  <c r="D28" i="11"/>
  <c r="C28" i="11"/>
  <c r="G27" i="11"/>
  <c r="F27" i="11"/>
  <c r="D27" i="11"/>
  <c r="C27" i="11"/>
  <c r="H26" i="11"/>
  <c r="E26" i="11"/>
  <c r="H25" i="11"/>
  <c r="E25" i="11"/>
  <c r="H24" i="11"/>
  <c r="E24" i="11"/>
  <c r="H23" i="11"/>
  <c r="E23" i="11"/>
  <c r="H22" i="11"/>
  <c r="E22" i="11"/>
  <c r="H21" i="11"/>
  <c r="E21" i="11"/>
  <c r="H20" i="11"/>
  <c r="E20" i="11"/>
  <c r="H19" i="11"/>
  <c r="E19" i="11"/>
  <c r="H18" i="11"/>
  <c r="E18" i="11"/>
  <c r="H17" i="11"/>
  <c r="E17" i="11"/>
  <c r="E16" i="11"/>
  <c r="E15" i="11"/>
  <c r="H14" i="11"/>
  <c r="E14" i="11"/>
  <c r="H13" i="11"/>
  <c r="E13" i="11"/>
  <c r="H12" i="11"/>
  <c r="E12" i="11"/>
  <c r="H11" i="11"/>
  <c r="E11" i="11"/>
  <c r="H10" i="11"/>
  <c r="E10" i="11"/>
  <c r="H9" i="11"/>
  <c r="E9" i="11"/>
  <c r="H8" i="11"/>
  <c r="E8" i="11"/>
  <c r="H7" i="11"/>
  <c r="E7" i="11"/>
  <c r="H6" i="11"/>
  <c r="H28" i="11" s="1"/>
  <c r="E6" i="11"/>
  <c r="F34" i="10"/>
  <c r="E34" i="10"/>
  <c r="F33" i="10"/>
  <c r="E33" i="10"/>
  <c r="D33" i="10"/>
  <c r="F30" i="10"/>
  <c r="H28" i="10"/>
  <c r="G27" i="10"/>
  <c r="C26" i="10"/>
  <c r="G26" i="10" s="1"/>
  <c r="H26" i="10" s="1"/>
  <c r="C25" i="10"/>
  <c r="G25" i="10" s="1"/>
  <c r="H25" i="10" s="1"/>
  <c r="H24" i="10"/>
  <c r="C24" i="10"/>
  <c r="C23" i="10"/>
  <c r="G23" i="10" s="1"/>
  <c r="H23" i="10" s="1"/>
  <c r="G22" i="10"/>
  <c r="H22" i="10" s="1"/>
  <c r="C21" i="10"/>
  <c r="G21" i="10" s="1"/>
  <c r="H21" i="10" s="1"/>
  <c r="C20" i="10"/>
  <c r="G20" i="10" s="1"/>
  <c r="H20" i="10" s="1"/>
  <c r="C19" i="10"/>
  <c r="G19" i="10" s="1"/>
  <c r="H19" i="10" s="1"/>
  <c r="C18" i="10"/>
  <c r="G18" i="10" s="1"/>
  <c r="H18" i="10" s="1"/>
  <c r="C17" i="10"/>
  <c r="G17" i="10" s="1"/>
  <c r="H17" i="10" s="1"/>
  <c r="C16" i="10"/>
  <c r="C15" i="10"/>
  <c r="G15" i="10" s="1"/>
  <c r="H15" i="10" s="1"/>
  <c r="C14" i="10"/>
  <c r="G14" i="10" s="1"/>
  <c r="H14" i="10" s="1"/>
  <c r="C13" i="10"/>
  <c r="G13" i="10" s="1"/>
  <c r="H13" i="10" s="1"/>
  <c r="C12" i="10"/>
  <c r="G12" i="10" s="1"/>
  <c r="H12" i="10" s="1"/>
  <c r="C11" i="10"/>
  <c r="G11" i="10" s="1"/>
  <c r="H11" i="10" s="1"/>
  <c r="C10" i="10"/>
  <c r="G10" i="10" s="1"/>
  <c r="H10" i="10" s="1"/>
  <c r="C9" i="10"/>
  <c r="G9" i="10" s="1"/>
  <c r="H9" i="10" s="1"/>
  <c r="C8" i="10"/>
  <c r="G8" i="10" s="1"/>
  <c r="H8" i="10" s="1"/>
  <c r="C7" i="10"/>
  <c r="H27" i="11" l="1"/>
  <c r="F30" i="11" s="1"/>
  <c r="C33" i="10"/>
  <c r="F31" i="11"/>
  <c r="G31" i="11"/>
  <c r="H29" i="11"/>
  <c r="F32" i="11" s="1"/>
  <c r="H27" i="10"/>
  <c r="C34" i="10"/>
  <c r="E28" i="11"/>
  <c r="D31" i="11" s="1"/>
  <c r="E29" i="11"/>
  <c r="C32" i="11" s="1"/>
  <c r="C30" i="10"/>
  <c r="G29" i="10" s="1"/>
  <c r="G16" i="10"/>
  <c r="E27" i="11"/>
  <c r="D30" i="11" s="1"/>
  <c r="G7" i="10"/>
  <c r="D34" i="10"/>
  <c r="L21" i="8"/>
  <c r="H21" i="8"/>
  <c r="D21" i="8" s="1"/>
  <c r="L20" i="8"/>
  <c r="H20" i="8"/>
  <c r="D20" i="8" s="1"/>
  <c r="L19" i="8"/>
  <c r="H19" i="8"/>
  <c r="D19" i="8" s="1"/>
  <c r="L18" i="8"/>
  <c r="H18" i="8"/>
  <c r="D18" i="8" s="1"/>
  <c r="L17" i="8"/>
  <c r="H17" i="8"/>
  <c r="D17" i="8" s="1"/>
  <c r="L16" i="8"/>
  <c r="H16" i="8"/>
  <c r="D16" i="8" s="1"/>
  <c r="L15" i="8"/>
  <c r="H15" i="8"/>
  <c r="L14" i="8"/>
  <c r="H14" i="8"/>
  <c r="D14" i="8" s="1"/>
  <c r="L13" i="8"/>
  <c r="H13" i="8"/>
  <c r="D13" i="8" s="1"/>
  <c r="L12" i="8"/>
  <c r="H12" i="8"/>
  <c r="L11" i="8"/>
  <c r="H11" i="8"/>
  <c r="D11" i="8" s="1"/>
  <c r="L10" i="8"/>
  <c r="H10" i="8"/>
  <c r="D10" i="8" s="1"/>
  <c r="K9" i="8"/>
  <c r="K8" i="8" s="1"/>
  <c r="J9" i="8"/>
  <c r="J8" i="8" s="1"/>
  <c r="I9" i="8"/>
  <c r="G9" i="8"/>
  <c r="F9" i="8"/>
  <c r="F8" i="8" s="1"/>
  <c r="E9" i="8"/>
  <c r="E8" i="8" s="1"/>
  <c r="L9" i="8" l="1"/>
  <c r="D12" i="8"/>
  <c r="D15" i="8"/>
  <c r="G30" i="11"/>
  <c r="H30" i="11" s="1"/>
  <c r="C31" i="11"/>
  <c r="H31" i="11"/>
  <c r="G32" i="11"/>
  <c r="H32" i="11" s="1"/>
  <c r="D32" i="11"/>
  <c r="E32" i="11" s="1"/>
  <c r="C35" i="11" s="1"/>
  <c r="C30" i="11"/>
  <c r="E30" i="11" s="1"/>
  <c r="G33" i="10"/>
  <c r="H7" i="10"/>
  <c r="G30" i="10"/>
  <c r="J29" i="10"/>
  <c r="J30" i="10" s="1"/>
  <c r="H29" i="10"/>
  <c r="H16" i="10"/>
  <c r="G34" i="10"/>
  <c r="E31" i="11"/>
  <c r="D34" i="11" s="1"/>
  <c r="H9" i="8"/>
  <c r="D9" i="8" s="1"/>
  <c r="D8" i="8" s="1"/>
  <c r="L8" i="8"/>
  <c r="G8" i="8"/>
  <c r="I8" i="8"/>
  <c r="H8" i="8"/>
  <c r="D35" i="11" l="1"/>
  <c r="E35" i="11" s="1"/>
  <c r="C33" i="11"/>
  <c r="D33" i="11"/>
  <c r="H34" i="10"/>
  <c r="C34" i="11"/>
  <c r="E34" i="11" s="1"/>
  <c r="H30" i="10"/>
  <c r="H33" i="10"/>
  <c r="E33" i="11" l="1"/>
</calcChain>
</file>

<file path=xl/sharedStrings.xml><?xml version="1.0" encoding="utf-8"?>
<sst xmlns="http://schemas.openxmlformats.org/spreadsheetml/2006/main" count="186" uniqueCount="130">
  <si>
    <t>v tis. Kč</t>
  </si>
  <si>
    <t>POUŽITÍ</t>
  </si>
  <si>
    <t>CELKEM</t>
  </si>
  <si>
    <t>stroje</t>
  </si>
  <si>
    <t>celkem</t>
  </si>
  <si>
    <t>HS:</t>
  </si>
  <si>
    <t>sl.5+9</t>
  </si>
  <si>
    <t>stavby</t>
  </si>
  <si>
    <t>a zařízení</t>
  </si>
  <si>
    <t>jiné</t>
  </si>
  <si>
    <t>sl.2 až 4</t>
  </si>
  <si>
    <t>sl.6 až 8</t>
  </si>
  <si>
    <t>ZDROJE celkem (ř.2+8 až 13)</t>
  </si>
  <si>
    <t>dotace ze SR (ř.3 až 7)</t>
  </si>
  <si>
    <t>rozvojové programy (ukazatel I)</t>
  </si>
  <si>
    <t xml:space="preserve">jiné dotace ze SR bez VaV </t>
  </si>
  <si>
    <t>VaV ostatní SR</t>
  </si>
  <si>
    <t>Příspěvek MŠMT na kapitál.výdaje (výměna NEI/INV)</t>
  </si>
  <si>
    <t xml:space="preserve">dotace od ÚSC </t>
  </si>
  <si>
    <t>dotace ze zahraničí</t>
  </si>
  <si>
    <t>NFV</t>
  </si>
  <si>
    <t xml:space="preserve">jiné zdroje </t>
  </si>
  <si>
    <t>Jedná se o částku příspěvku na ukazatel A, o jehož poskytnutí MU požádala či požádá na kapitálové výdaje</t>
  </si>
  <si>
    <t>sl.6 až 9 vyplňuje pouze RMU</t>
  </si>
  <si>
    <t>Pro účely plánu INV rozpočtu bude uvedeno pouze u RMU (resp. ÚVT), ostatní HS mohou následně požadovat výměnu v rámci jim přiděleného NEI příspěvku</t>
  </si>
  <si>
    <t>&lt; číslo a název HS &gt;</t>
  </si>
  <si>
    <t>ř. 8</t>
  </si>
  <si>
    <t xml:space="preserve">ř. 11 </t>
  </si>
  <si>
    <t>FRIM HS</t>
  </si>
  <si>
    <t xml:space="preserve">FRIM centralizovaný na RMU </t>
  </si>
  <si>
    <t>VaV - MŠMT bez OP VVV</t>
  </si>
  <si>
    <t>OP VVV</t>
  </si>
  <si>
    <t>Programové financování</t>
  </si>
  <si>
    <t>Mimo programové financování</t>
  </si>
  <si>
    <t>ROZPOČET 2019 - Investice</t>
  </si>
  <si>
    <r>
      <t xml:space="preserve">FRIM do výše zůstatku + FRIM vytvořený z HV 2018 + FRIM z nedotačních odpisů HS </t>
    </r>
    <r>
      <rPr>
        <i/>
        <sz val="8"/>
        <color indexed="10"/>
        <rFont val="Times New Roman"/>
        <family val="1"/>
        <charset val="238"/>
      </rPr>
      <t>do výše 50% (zbývajících 50% bude centralizováno u RMU s vyjímkou ÚVT)</t>
    </r>
  </si>
  <si>
    <t>Komentář k přípravě INV rozpočtu HS</t>
  </si>
  <si>
    <t>Výjimkou je HS č. 92 ÚVT, kde je výše centralizace 100% v případě nedotačních odpisů tvořených z poskytnutých centralizovaných zdrojů.</t>
  </si>
  <si>
    <t xml:space="preserve">centralizace tvorby FRIM z odpisů na schválené INV </t>
  </si>
  <si>
    <t>HS</t>
  </si>
  <si>
    <t>z toho ze zůst.INV přísp. (č.4745)</t>
  </si>
  <si>
    <t>tvorba z nedot.odpisů - odhad (50% ze sl. 1)</t>
  </si>
  <si>
    <t>celkem k použití 2018 - odhad (sl. 2+3+4)</t>
  </si>
  <si>
    <t>2a</t>
  </si>
  <si>
    <t>LF</t>
  </si>
  <si>
    <t>FF</t>
  </si>
  <si>
    <t>PrF</t>
  </si>
  <si>
    <t>FSS</t>
  </si>
  <si>
    <t>PřF</t>
  </si>
  <si>
    <t>FI</t>
  </si>
  <si>
    <t>PdF</t>
  </si>
  <si>
    <t>FSpS</t>
  </si>
  <si>
    <t>ESF</t>
  </si>
  <si>
    <t>CEITEC MU</t>
  </si>
  <si>
    <t>CEITEC CŘS</t>
  </si>
  <si>
    <t>SKM</t>
  </si>
  <si>
    <t>SUKB</t>
  </si>
  <si>
    <t>UCT</t>
  </si>
  <si>
    <t>SPSSN</t>
  </si>
  <si>
    <t>IBA</t>
  </si>
  <si>
    <t>CTT</t>
  </si>
  <si>
    <t>ÚVT</t>
  </si>
  <si>
    <t>CJV</t>
  </si>
  <si>
    <t>CZS</t>
  </si>
  <si>
    <r>
      <t xml:space="preserve">RMU </t>
    </r>
    <r>
      <rPr>
        <vertAlign val="superscript"/>
        <sz val="10"/>
        <rFont val="Arial"/>
        <family val="2"/>
        <charset val="238"/>
      </rPr>
      <t>*)</t>
    </r>
  </si>
  <si>
    <t>rezerva</t>
  </si>
  <si>
    <t>centralizace u IO RMU</t>
  </si>
  <si>
    <t>MU</t>
  </si>
  <si>
    <t>*)</t>
  </si>
  <si>
    <t>bez zůstatku centraliz.FRIM u IO RMU a bez rezervy</t>
  </si>
  <si>
    <t>fakulty</t>
  </si>
  <si>
    <t>ostatní</t>
  </si>
  <si>
    <t>V Brně dne 1.3.2018</t>
  </si>
  <si>
    <r>
      <t xml:space="preserve">dotační </t>
    </r>
    <r>
      <rPr>
        <b/>
        <vertAlign val="superscript"/>
        <sz val="8"/>
        <rFont val="Arial"/>
        <family val="2"/>
        <charset val="238"/>
      </rPr>
      <t>*)</t>
    </r>
    <r>
      <rPr>
        <b/>
        <sz val="8"/>
        <rFont val="Arial"/>
        <family val="2"/>
        <charset val="238"/>
      </rPr>
      <t xml:space="preserve"> </t>
    </r>
  </si>
  <si>
    <t>nedotační</t>
  </si>
  <si>
    <t>dotační</t>
  </si>
  <si>
    <t>RMU</t>
  </si>
  <si>
    <t>z toho fak.</t>
  </si>
  <si>
    <r>
      <t>*)</t>
    </r>
    <r>
      <rPr>
        <i/>
        <sz val="8"/>
        <rFont val="Arial"/>
        <family val="2"/>
        <charset val="238"/>
      </rPr>
      <t xml:space="preserve"> vč. ZC ceny majetku, který nebyl pořízen z dotace</t>
    </r>
  </si>
  <si>
    <t xml:space="preserve">V Brně dne:  </t>
  </si>
  <si>
    <t>Stavby</t>
  </si>
  <si>
    <t>Stroje 
a jiné</t>
  </si>
  <si>
    <t xml:space="preserve"> </t>
  </si>
  <si>
    <t>Úprava zapojení NN v pavilonech A5, A7, A8, A9-2x, A10, A12, A16, A18, Z, A25, A31, A32, A36</t>
  </si>
  <si>
    <t xml:space="preserve"> - stavební části projektů vč. prvotního vybavení</t>
  </si>
  <si>
    <t>Fakulta, Číslo zak.</t>
  </si>
  <si>
    <t>Předpoklad</t>
  </si>
  <si>
    <t xml:space="preserve">Název akce </t>
  </si>
  <si>
    <t>náklady v Kč vč. DPH</t>
  </si>
  <si>
    <t>Spolufinancování OP VVV - INV</t>
  </si>
  <si>
    <t>Spolufinancování OP VVV - NEI</t>
  </si>
  <si>
    <t>6520 spolufinancování RMU MUNI4 Students - INV</t>
  </si>
  <si>
    <t>6520 spolufinancování RMU MUNI4 Students - NEI</t>
  </si>
  <si>
    <t>Celkem</t>
  </si>
  <si>
    <t>V roce 2019 bude dle Pravidel sestavování rozpočtu (Směrnice MU č. 7/2018) centralizována tvorba FRIM z nedotačních odpisů u RMU ve výši 50 % těchto odpisů. Zývajících 50 % bude přiděleno k použití přímo HS, u kterého jsou tyto odpisy účtovány v nákladech.</t>
  </si>
  <si>
    <r>
      <t xml:space="preserve">FRIM 2018 - tvorba a použití - podklady pro plán </t>
    </r>
    <r>
      <rPr>
        <sz val="12"/>
        <rFont val="Arial"/>
        <family val="2"/>
        <charset val="238"/>
      </rPr>
      <t>(v tis. Kč)</t>
    </r>
  </si>
  <si>
    <t>doplnit dle návrhů rozdělení HV17 z HS!</t>
  </si>
  <si>
    <t>k použití 2019</t>
  </si>
  <si>
    <t>FRIM 2018</t>
  </si>
  <si>
    <t>nedotační odpisy 2018-skut.</t>
  </si>
  <si>
    <t>zůstatek FRIM k 31.12.2018</t>
  </si>
  <si>
    <t>z HV 2018</t>
  </si>
  <si>
    <t>odhad 2019 dle skuteč.2018           (v tis. Kč)</t>
  </si>
  <si>
    <r>
      <t>odhad 2019</t>
    </r>
    <r>
      <rPr>
        <sz val="8"/>
        <rFont val="Arial"/>
        <family val="2"/>
        <charset val="238"/>
      </rPr>
      <t xml:space="preserve"> (v tis. Kč) - jen HS, která dostanou samostatně příspěvek i na odpisy</t>
    </r>
  </si>
  <si>
    <t>Provedení statických průzkumů a zpracování projektu statického zajištění prostor 2.PP a 4.NP</t>
  </si>
  <si>
    <t>Modernizace systémů IBS a EPS</t>
  </si>
  <si>
    <t>Změna dispozičního členění  suterenu pavilonu A36</t>
  </si>
  <si>
    <t>Rekonstrukce tělocvičny a úpravy atletického hřiště</t>
  </si>
  <si>
    <t>Rekonstrukce horizontálního rozvodu vody</t>
  </si>
  <si>
    <t>PD - výměna zdrojů vytápění a chlazení (nový program 133 220)</t>
  </si>
  <si>
    <t>Instalace sítě nad vnitřním dvorem</t>
  </si>
  <si>
    <t xml:space="preserve">Optokabelové sítě </t>
  </si>
  <si>
    <t>Stavební úpravy, věcná břemena I., věcná břemena II.</t>
  </si>
  <si>
    <t>Kanalizace ležatá</t>
  </si>
  <si>
    <t>1PP - místnost (prostor vyklizený SKM) vyčištění + snížení vlhkosti</t>
  </si>
  <si>
    <t>1NP - spisovna m.č. 017 (původní požadavek z 2018)</t>
  </si>
  <si>
    <t>Drobné stavební úpravy objektů ve správě PrO</t>
  </si>
  <si>
    <t>Rekonstrukce elektroinstalací v Aule Právnické fakulty</t>
  </si>
  <si>
    <t>PD  Adaptace části bloku E (OPVVV, OP ŽP)</t>
  </si>
  <si>
    <t>PdF/ESF/LF/PřF/FF</t>
  </si>
  <si>
    <t>6530 projekt výzvy ERDF2 - přímé náklady INV</t>
  </si>
  <si>
    <t>6531 projekt výzvy ERDF2 - nepřímé náklady, NEI</t>
  </si>
  <si>
    <t>Spolufinancování Programu</t>
  </si>
  <si>
    <t>Ochrana duševního vlastnictví</t>
  </si>
  <si>
    <t>Přístrojové vybavení</t>
  </si>
  <si>
    <t>Stroje, zařízení a nákup pozemku</t>
  </si>
  <si>
    <t>Přehled schválených požadavků na spolufinancování z centralizovaných prostředků v roce 2019</t>
  </si>
  <si>
    <t>Centralizované investice 2019 (v tis. Kč)</t>
  </si>
  <si>
    <t>Přístroj na hubení plevele horkou vodou</t>
  </si>
  <si>
    <t xml:space="preserve">Odhad odpisů 2019 po HS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</si>
</sst>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#,##0.0"/>
  </numFmts>
  <fonts count="6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i/>
      <sz val="9"/>
      <color indexed="10"/>
      <name val="Times New Roman"/>
      <family val="1"/>
      <charset val="238"/>
    </font>
    <font>
      <b/>
      <sz val="8"/>
      <name val="Arial CE"/>
      <charset val="238"/>
    </font>
    <font>
      <i/>
      <sz val="8"/>
      <color indexed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9"/>
      <color indexed="10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9"/>
      <name val="Arial"/>
      <family val="2"/>
      <charset val="238"/>
    </font>
    <font>
      <i/>
      <sz val="8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sz val="8"/>
      <color indexed="12"/>
      <name val="Arial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b/>
      <sz val="14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indexed="51"/>
        <bgColor indexed="64"/>
      </patternFill>
    </fill>
    <fill>
      <patternFill patternType="solid">
        <fgColor rgb="FFFFCC99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indexed="64"/>
      </left>
      <right/>
      <top style="thin">
        <color theme="4" tint="0.79998168889431442"/>
      </top>
      <bottom/>
      <diagonal/>
    </border>
    <border>
      <left style="medium">
        <color indexed="64"/>
      </left>
      <right/>
      <top style="thin">
        <color theme="4" tint="0.79998168889431442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</borders>
  <cellStyleXfs count="125">
    <xf numFmtId="0" fontId="0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3" fillId="4" borderId="0" applyNumberFormat="0" applyBorder="0" applyAlignment="0" applyProtection="0"/>
    <xf numFmtId="0" fontId="24" fillId="21" borderId="50" applyNumberFormat="0" applyAlignment="0" applyProtection="0"/>
    <xf numFmtId="0" fontId="20" fillId="0" borderId="51" applyNumberFormat="0" applyFill="0" applyAlignment="0" applyProtection="0"/>
    <xf numFmtId="43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0" borderId="52" applyNumberFormat="0" applyFill="0" applyAlignment="0" applyProtection="0"/>
    <xf numFmtId="0" fontId="29" fillId="0" borderId="53" applyNumberFormat="0" applyFill="0" applyAlignment="0" applyProtection="0"/>
    <xf numFmtId="0" fontId="30" fillId="0" borderId="5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55" applyNumberFormat="0" applyAlignment="0" applyProtection="0"/>
    <xf numFmtId="0" fontId="23" fillId="4" borderId="0" applyNumberFormat="0" applyBorder="0" applyAlignment="0" applyProtection="0"/>
    <xf numFmtId="0" fontId="32" fillId="8" borderId="50" applyNumberFormat="0" applyAlignment="0" applyProtection="0"/>
    <xf numFmtId="0" fontId="31" fillId="22" borderId="55" applyNumberFormat="0" applyAlignment="0" applyProtection="0"/>
    <xf numFmtId="0" fontId="33" fillId="0" borderId="56" applyNumberFormat="0" applyFill="0" applyAlignment="0" applyProtection="0"/>
    <xf numFmtId="0" fontId="28" fillId="0" borderId="52" applyNumberFormat="0" applyFill="0" applyAlignment="0" applyProtection="0"/>
    <xf numFmtId="0" fontId="29" fillId="0" borderId="53" applyNumberFormat="0" applyFill="0" applyAlignment="0" applyProtection="0"/>
    <xf numFmtId="0" fontId="30" fillId="0" borderId="54" applyNumberFormat="0" applyFill="0" applyAlignment="0" applyProtection="0"/>
    <xf numFmtId="0" fontId="3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5" fillId="0" borderId="0"/>
    <xf numFmtId="0" fontId="2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1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21" fillId="0" borderId="0"/>
    <xf numFmtId="0" fontId="5" fillId="24" borderId="57" applyNumberFormat="0" applyFont="0" applyAlignment="0" applyProtection="0"/>
    <xf numFmtId="0" fontId="37" fillId="21" borderId="58" applyNumberFormat="0" applyAlignment="0" applyProtection="0"/>
    <xf numFmtId="0" fontId="5" fillId="24" borderId="57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3" fillId="0" borderId="56" applyNumberFormat="0" applyFill="0" applyAlignment="0" applyProtection="0"/>
    <xf numFmtId="0" fontId="27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51" applyNumberFormat="0" applyFill="0" applyAlignment="0" applyProtection="0"/>
    <xf numFmtId="0" fontId="32" fillId="8" borderId="50" applyNumberFormat="0" applyAlignment="0" applyProtection="0"/>
    <xf numFmtId="0" fontId="24" fillId="21" borderId="50" applyNumberFormat="0" applyAlignment="0" applyProtection="0"/>
    <xf numFmtId="0" fontId="37" fillId="21" borderId="58" applyNumberFormat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</cellStyleXfs>
  <cellXfs count="356">
    <xf numFmtId="0" fontId="0" fillId="0" borderId="0" xfId="0"/>
    <xf numFmtId="0" fontId="1" fillId="0" borderId="0" xfId="3"/>
    <xf numFmtId="0" fontId="2" fillId="0" borderId="0" xfId="3" applyFont="1"/>
    <xf numFmtId="0" fontId="2" fillId="0" borderId="0" xfId="3" applyFont="1" applyAlignment="1">
      <alignment horizontal="right"/>
    </xf>
    <xf numFmtId="0" fontId="3" fillId="0" borderId="0" xfId="3" applyFont="1"/>
    <xf numFmtId="0" fontId="1" fillId="0" borderId="1" xfId="3" applyBorder="1"/>
    <xf numFmtId="0" fontId="1" fillId="0" borderId="2" xfId="3" applyBorder="1"/>
    <xf numFmtId="0" fontId="1" fillId="0" borderId="3" xfId="3" applyBorder="1"/>
    <xf numFmtId="0" fontId="6" fillId="0" borderId="0" xfId="4" applyFont="1"/>
    <xf numFmtId="0" fontId="6" fillId="0" borderId="4" xfId="4" applyFont="1" applyBorder="1"/>
    <xf numFmtId="0" fontId="8" fillId="0" borderId="5" xfId="4" applyFont="1" applyBorder="1" applyAlignment="1">
      <alignment horizontal="center"/>
    </xf>
    <xf numFmtId="0" fontId="9" fillId="0" borderId="0" xfId="4" applyFont="1" applyBorder="1"/>
    <xf numFmtId="0" fontId="9" fillId="0" borderId="6" xfId="4" applyFont="1" applyBorder="1" applyAlignment="1">
      <alignment horizontal="center"/>
    </xf>
    <xf numFmtId="0" fontId="9" fillId="0" borderId="7" xfId="4" applyFont="1" applyBorder="1"/>
    <xf numFmtId="0" fontId="9" fillId="0" borderId="8" xfId="4" applyFont="1" applyBorder="1" applyAlignment="1">
      <alignment horizontal="center"/>
    </xf>
    <xf numFmtId="0" fontId="9" fillId="0" borderId="9" xfId="4" applyFont="1" applyBorder="1" applyAlignment="1">
      <alignment horizontal="center"/>
    </xf>
    <xf numFmtId="0" fontId="6" fillId="0" borderId="10" xfId="4" applyFont="1" applyBorder="1"/>
    <xf numFmtId="0" fontId="6" fillId="0" borderId="11" xfId="4" applyFont="1" applyBorder="1"/>
    <xf numFmtId="0" fontId="10" fillId="0" borderId="12" xfId="4" applyFont="1" applyBorder="1" applyAlignment="1">
      <alignment horizontal="center"/>
    </xf>
    <xf numFmtId="0" fontId="8" fillId="0" borderId="13" xfId="4" applyFont="1" applyBorder="1" applyAlignment="1">
      <alignment horizontal="center"/>
    </xf>
    <xf numFmtId="0" fontId="9" fillId="0" borderId="0" xfId="4" applyFont="1" applyBorder="1" applyAlignment="1">
      <alignment horizontal="center"/>
    </xf>
    <xf numFmtId="0" fontId="9" fillId="0" borderId="14" xfId="4" applyFont="1" applyBorder="1" applyAlignment="1">
      <alignment horizontal="center"/>
    </xf>
    <xf numFmtId="0" fontId="9" fillId="0" borderId="7" xfId="4" applyFont="1" applyBorder="1" applyAlignment="1">
      <alignment horizontal="center"/>
    </xf>
    <xf numFmtId="0" fontId="9" fillId="0" borderId="15" xfId="4" applyFont="1" applyBorder="1" applyAlignment="1">
      <alignment horizontal="center"/>
    </xf>
    <xf numFmtId="0" fontId="9" fillId="0" borderId="16" xfId="4" applyFont="1" applyBorder="1" applyAlignment="1">
      <alignment horizontal="center"/>
    </xf>
    <xf numFmtId="0" fontId="11" fillId="0" borderId="0" xfId="4" applyFont="1" applyAlignment="1">
      <alignment horizontal="center"/>
    </xf>
    <xf numFmtId="0" fontId="12" fillId="0" borderId="17" xfId="4" applyFont="1" applyBorder="1" applyAlignment="1">
      <alignment horizontal="center"/>
    </xf>
    <xf numFmtId="0" fontId="12" fillId="0" borderId="18" xfId="4" applyFont="1" applyBorder="1" applyAlignment="1">
      <alignment horizontal="center"/>
    </xf>
    <xf numFmtId="0" fontId="13" fillId="0" borderId="17" xfId="4" applyFont="1" applyBorder="1" applyAlignment="1">
      <alignment horizontal="center"/>
    </xf>
    <xf numFmtId="0" fontId="12" fillId="0" borderId="19" xfId="4" applyFont="1" applyBorder="1" applyAlignment="1">
      <alignment horizontal="center"/>
    </xf>
    <xf numFmtId="0" fontId="12" fillId="0" borderId="20" xfId="4" applyFont="1" applyBorder="1" applyAlignment="1">
      <alignment horizontal="center"/>
    </xf>
    <xf numFmtId="0" fontId="12" fillId="0" borderId="21" xfId="4" applyFont="1" applyBorder="1" applyAlignment="1">
      <alignment horizontal="center"/>
    </xf>
    <xf numFmtId="0" fontId="12" fillId="0" borderId="22" xfId="4" applyFont="1" applyBorder="1" applyAlignment="1">
      <alignment horizontal="center"/>
    </xf>
    <xf numFmtId="0" fontId="8" fillId="0" borderId="0" xfId="4" applyFont="1" applyAlignment="1">
      <alignment vertical="center"/>
    </xf>
    <xf numFmtId="0" fontId="7" fillId="2" borderId="17" xfId="4" applyFont="1" applyFill="1" applyBorder="1" applyAlignment="1">
      <alignment horizontal="center" vertical="center"/>
    </xf>
    <xf numFmtId="0" fontId="7" fillId="2" borderId="18" xfId="4" applyFont="1" applyFill="1" applyBorder="1" applyAlignment="1">
      <alignment vertical="center"/>
    </xf>
    <xf numFmtId="3" fontId="8" fillId="2" borderId="17" xfId="4" applyNumberFormat="1" applyFont="1" applyFill="1" applyBorder="1"/>
    <xf numFmtId="3" fontId="8" fillId="2" borderId="23" xfId="4" applyNumberFormat="1" applyFont="1" applyFill="1" applyBorder="1"/>
    <xf numFmtId="3" fontId="8" fillId="2" borderId="19" xfId="4" applyNumberFormat="1" applyFont="1" applyFill="1" applyBorder="1"/>
    <xf numFmtId="3" fontId="8" fillId="2" borderId="20" xfId="4" applyNumberFormat="1" applyFont="1" applyFill="1" applyBorder="1"/>
    <xf numFmtId="3" fontId="8" fillId="2" borderId="21" xfId="4" applyNumberFormat="1" applyFont="1" applyFill="1" applyBorder="1"/>
    <xf numFmtId="3" fontId="8" fillId="2" borderId="22" xfId="4" applyNumberFormat="1" applyFont="1" applyFill="1" applyBorder="1"/>
    <xf numFmtId="0" fontId="6" fillId="0" borderId="0" xfId="4" applyFont="1" applyAlignment="1">
      <alignment vertical="center"/>
    </xf>
    <xf numFmtId="0" fontId="6" fillId="0" borderId="5" xfId="4" applyFont="1" applyBorder="1" applyAlignment="1">
      <alignment horizontal="center" vertical="center"/>
    </xf>
    <xf numFmtId="0" fontId="6" fillId="0" borderId="0" xfId="4" applyFont="1" applyBorder="1" applyAlignment="1">
      <alignment vertical="center"/>
    </xf>
    <xf numFmtId="0" fontId="9" fillId="0" borderId="0" xfId="4" applyFont="1" applyBorder="1" applyAlignment="1">
      <alignment vertical="center"/>
    </xf>
    <xf numFmtId="3" fontId="8" fillId="0" borderId="24" xfId="4" applyNumberFormat="1" applyFont="1" applyFill="1" applyBorder="1"/>
    <xf numFmtId="3" fontId="9" fillId="0" borderId="25" xfId="4" applyNumberFormat="1" applyFont="1" applyBorder="1" applyAlignment="1">
      <alignment vertical="center"/>
    </xf>
    <xf numFmtId="3" fontId="9" fillId="0" borderId="26" xfId="4" applyNumberFormat="1" applyFont="1" applyBorder="1" applyAlignment="1">
      <alignment vertical="center"/>
    </xf>
    <xf numFmtId="3" fontId="9" fillId="0" borderId="27" xfId="4" applyNumberFormat="1" applyFont="1" applyBorder="1" applyAlignment="1">
      <alignment vertical="center"/>
    </xf>
    <xf numFmtId="3" fontId="9" fillId="0" borderId="28" xfId="4" applyNumberFormat="1" applyFont="1" applyBorder="1" applyAlignment="1">
      <alignment vertical="center"/>
    </xf>
    <xf numFmtId="3" fontId="9" fillId="0" borderId="16" xfId="4" applyNumberFormat="1" applyFont="1" applyBorder="1" applyAlignment="1">
      <alignment vertical="center"/>
    </xf>
    <xf numFmtId="0" fontId="11" fillId="0" borderId="29" xfId="4" applyFont="1" applyBorder="1" applyAlignment="1">
      <alignment horizontal="center" vertical="center"/>
    </xf>
    <xf numFmtId="0" fontId="11" fillId="0" borderId="30" xfId="4" applyFont="1" applyBorder="1" applyAlignment="1">
      <alignment vertical="center"/>
    </xf>
    <xf numFmtId="0" fontId="12" fillId="0" borderId="30" xfId="4" applyFont="1" applyBorder="1" applyAlignment="1">
      <alignment vertical="center"/>
    </xf>
    <xf numFmtId="3" fontId="12" fillId="0" borderId="25" xfId="4" applyNumberFormat="1" applyFont="1" applyFill="1" applyBorder="1" applyAlignment="1">
      <alignment vertical="center"/>
    </xf>
    <xf numFmtId="3" fontId="12" fillId="0" borderId="26" xfId="4" applyNumberFormat="1" applyFont="1" applyFill="1" applyBorder="1" applyAlignment="1">
      <alignment vertical="center"/>
    </xf>
    <xf numFmtId="3" fontId="12" fillId="0" borderId="27" xfId="4" applyNumberFormat="1" applyFont="1" applyBorder="1" applyAlignment="1">
      <alignment vertical="center"/>
    </xf>
    <xf numFmtId="3" fontId="12" fillId="0" borderId="28" xfId="4" applyNumberFormat="1" applyFont="1" applyBorder="1" applyAlignment="1">
      <alignment vertical="center"/>
    </xf>
    <xf numFmtId="3" fontId="12" fillId="0" borderId="25" xfId="4" applyNumberFormat="1" applyFont="1" applyBorder="1" applyAlignment="1">
      <alignment vertical="center"/>
    </xf>
    <xf numFmtId="3" fontId="12" fillId="0" borderId="26" xfId="4" applyNumberFormat="1" applyFont="1" applyBorder="1" applyAlignment="1">
      <alignment vertical="center"/>
    </xf>
    <xf numFmtId="3" fontId="12" fillId="0" borderId="31" xfId="4" applyNumberFormat="1" applyFont="1" applyBorder="1" applyAlignment="1">
      <alignment vertical="center"/>
    </xf>
    <xf numFmtId="0" fontId="11" fillId="0" borderId="0" xfId="4" applyFont="1" applyAlignment="1">
      <alignment vertical="center"/>
    </xf>
    <xf numFmtId="3" fontId="13" fillId="0" borderId="29" xfId="4" applyNumberFormat="1" applyFont="1" applyBorder="1" applyAlignment="1">
      <alignment vertical="center"/>
    </xf>
    <xf numFmtId="3" fontId="11" fillId="0" borderId="25" xfId="4" applyNumberFormat="1" applyFont="1" applyFill="1" applyBorder="1" applyAlignment="1">
      <alignment vertical="center"/>
    </xf>
    <xf numFmtId="3" fontId="11" fillId="0" borderId="26" xfId="4" applyNumberFormat="1" applyFont="1" applyFill="1" applyBorder="1" applyAlignment="1">
      <alignment vertical="center"/>
    </xf>
    <xf numFmtId="3" fontId="11" fillId="0" borderId="27" xfId="4" applyNumberFormat="1" applyFont="1" applyBorder="1" applyAlignment="1">
      <alignment vertical="center"/>
    </xf>
    <xf numFmtId="3" fontId="11" fillId="0" borderId="28" xfId="4" applyNumberFormat="1" applyFont="1" applyBorder="1" applyAlignment="1">
      <alignment vertical="center"/>
    </xf>
    <xf numFmtId="3" fontId="11" fillId="0" borderId="25" xfId="4" applyNumberFormat="1" applyFont="1" applyBorder="1" applyAlignment="1">
      <alignment vertical="center"/>
    </xf>
    <xf numFmtId="3" fontId="11" fillId="0" borderId="26" xfId="4" applyNumberFormat="1" applyFont="1" applyBorder="1" applyAlignment="1">
      <alignment vertical="center"/>
    </xf>
    <xf numFmtId="3" fontId="11" fillId="0" borderId="31" xfId="4" applyNumberFormat="1" applyFont="1" applyBorder="1" applyAlignment="1">
      <alignment vertical="center"/>
    </xf>
    <xf numFmtId="0" fontId="11" fillId="0" borderId="5" xfId="4" applyFont="1" applyBorder="1" applyAlignment="1">
      <alignment horizontal="center" vertical="center"/>
    </xf>
    <xf numFmtId="0" fontId="11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3" fontId="14" fillId="0" borderId="13" xfId="4" applyNumberFormat="1" applyFont="1" applyBorder="1" applyAlignment="1">
      <alignment vertical="center"/>
    </xf>
    <xf numFmtId="3" fontId="12" fillId="0" borderId="32" xfId="4" applyNumberFormat="1" applyFont="1" applyFill="1" applyBorder="1" applyAlignment="1">
      <alignment vertical="center"/>
    </xf>
    <xf numFmtId="3" fontId="12" fillId="0" borderId="14" xfId="4" applyNumberFormat="1" applyFont="1" applyFill="1" applyBorder="1" applyAlignment="1">
      <alignment vertical="center"/>
    </xf>
    <xf numFmtId="3" fontId="12" fillId="0" borderId="33" xfId="4" applyNumberFormat="1" applyFont="1" applyBorder="1" applyAlignment="1">
      <alignment vertical="center"/>
    </xf>
    <xf numFmtId="3" fontId="12" fillId="0" borderId="15" xfId="4" applyNumberFormat="1" applyFont="1" applyBorder="1" applyAlignment="1">
      <alignment vertical="center"/>
    </xf>
    <xf numFmtId="3" fontId="12" fillId="0" borderId="32" xfId="4" applyNumberFormat="1" applyFont="1" applyBorder="1" applyAlignment="1">
      <alignment vertical="center"/>
    </xf>
    <xf numFmtId="3" fontId="12" fillId="0" borderId="14" xfId="4" applyNumberFormat="1" applyFont="1" applyBorder="1" applyAlignment="1">
      <alignment vertical="center"/>
    </xf>
    <xf numFmtId="3" fontId="12" fillId="0" borderId="16" xfId="4" applyNumberFormat="1" applyFont="1" applyBorder="1" applyAlignment="1">
      <alignment vertical="center"/>
    </xf>
    <xf numFmtId="0" fontId="6" fillId="0" borderId="17" xfId="4" applyFont="1" applyBorder="1" applyAlignment="1">
      <alignment horizontal="center" vertical="center"/>
    </xf>
    <xf numFmtId="0" fontId="9" fillId="0" borderId="18" xfId="4" applyFont="1" applyBorder="1" applyAlignment="1">
      <alignment vertical="center"/>
    </xf>
    <xf numFmtId="0" fontId="6" fillId="0" borderId="18" xfId="4" applyFont="1" applyBorder="1" applyAlignment="1">
      <alignment vertical="center"/>
    </xf>
    <xf numFmtId="3" fontId="8" fillId="0" borderId="17" xfId="4" applyNumberFormat="1" applyFont="1" applyBorder="1" applyAlignment="1">
      <alignment vertical="center"/>
    </xf>
    <xf numFmtId="3" fontId="9" fillId="0" borderId="23" xfId="4" applyNumberFormat="1" applyFont="1" applyFill="1" applyBorder="1" applyAlignment="1">
      <alignment vertical="center"/>
    </xf>
    <xf numFmtId="3" fontId="9" fillId="0" borderId="19" xfId="4" applyNumberFormat="1" applyFont="1" applyFill="1" applyBorder="1" applyAlignment="1">
      <alignment vertical="center"/>
    </xf>
    <xf numFmtId="3" fontId="9" fillId="0" borderId="34" xfId="4" applyNumberFormat="1" applyFont="1" applyBorder="1" applyAlignment="1">
      <alignment vertical="center"/>
    </xf>
    <xf numFmtId="3" fontId="9" fillId="0" borderId="21" xfId="4" applyNumberFormat="1" applyFont="1" applyBorder="1" applyAlignment="1">
      <alignment vertical="center"/>
    </xf>
    <xf numFmtId="3" fontId="9" fillId="0" borderId="23" xfId="4" applyNumberFormat="1" applyFont="1" applyBorder="1" applyAlignment="1">
      <alignment vertical="center"/>
    </xf>
    <xf numFmtId="3" fontId="9" fillId="0" borderId="19" xfId="4" applyNumberFormat="1" applyFont="1" applyBorder="1" applyAlignment="1">
      <alignment vertical="center"/>
    </xf>
    <xf numFmtId="3" fontId="9" fillId="0" borderId="22" xfId="4" applyNumberFormat="1" applyFont="1" applyBorder="1" applyAlignment="1">
      <alignment vertical="center"/>
    </xf>
    <xf numFmtId="3" fontId="9" fillId="0" borderId="11" xfId="4" applyNumberFormat="1" applyFont="1" applyFill="1" applyBorder="1" applyAlignment="1">
      <alignment vertical="center"/>
    </xf>
    <xf numFmtId="3" fontId="9" fillId="0" borderId="35" xfId="4" applyNumberFormat="1" applyFont="1" applyFill="1" applyBorder="1" applyAlignment="1">
      <alignment vertical="center"/>
    </xf>
    <xf numFmtId="3" fontId="9" fillId="0" borderId="36" xfId="4" applyNumberFormat="1" applyFont="1" applyBorder="1" applyAlignment="1">
      <alignment vertical="center"/>
    </xf>
    <xf numFmtId="3" fontId="9" fillId="0" borderId="37" xfId="4" applyNumberFormat="1" applyFont="1" applyBorder="1" applyAlignment="1">
      <alignment vertical="center"/>
    </xf>
    <xf numFmtId="3" fontId="9" fillId="0" borderId="11" xfId="4" applyNumberFormat="1" applyFont="1" applyBorder="1" applyAlignment="1">
      <alignment vertical="center"/>
    </xf>
    <xf numFmtId="3" fontId="9" fillId="0" borderId="35" xfId="4" applyNumberFormat="1" applyFont="1" applyBorder="1" applyAlignment="1">
      <alignment vertical="center"/>
    </xf>
    <xf numFmtId="3" fontId="9" fillId="0" borderId="38" xfId="4" applyNumberFormat="1" applyFont="1" applyBorder="1" applyAlignment="1">
      <alignment vertical="center"/>
    </xf>
    <xf numFmtId="3" fontId="8" fillId="0" borderId="13" xfId="4" applyNumberFormat="1" applyFont="1" applyBorder="1" applyAlignment="1">
      <alignment vertical="center"/>
    </xf>
    <xf numFmtId="0" fontId="6" fillId="0" borderId="39" xfId="4" applyFont="1" applyBorder="1" applyAlignment="1">
      <alignment horizontal="center" vertical="center"/>
    </xf>
    <xf numFmtId="0" fontId="6" fillId="0" borderId="40" xfId="4" applyFont="1" applyBorder="1" applyAlignment="1">
      <alignment vertical="center"/>
    </xf>
    <xf numFmtId="3" fontId="8" fillId="0" borderId="39" xfId="4" applyNumberFormat="1" applyFont="1" applyBorder="1" applyAlignment="1">
      <alignment vertical="center"/>
    </xf>
    <xf numFmtId="3" fontId="6" fillId="0" borderId="41" xfId="4" applyNumberFormat="1" applyFont="1" applyBorder="1" applyAlignment="1">
      <alignment vertical="center"/>
    </xf>
    <xf numFmtId="3" fontId="6" fillId="0" borderId="42" xfId="4" applyNumberFormat="1" applyFont="1" applyBorder="1" applyAlignment="1">
      <alignment vertical="center"/>
    </xf>
    <xf numFmtId="3" fontId="6" fillId="0" borderId="43" xfId="4" applyNumberFormat="1" applyFont="1" applyBorder="1" applyAlignment="1">
      <alignment vertical="center"/>
    </xf>
    <xf numFmtId="3" fontId="6" fillId="0" borderId="44" xfId="4" applyNumberFormat="1" applyFont="1" applyBorder="1" applyAlignment="1">
      <alignment vertical="center"/>
    </xf>
    <xf numFmtId="3" fontId="6" fillId="0" borderId="45" xfId="4" applyNumberFormat="1" applyFont="1" applyBorder="1" applyAlignment="1">
      <alignment vertical="center"/>
    </xf>
    <xf numFmtId="0" fontId="15" fillId="0" borderId="0" xfId="4" applyFont="1"/>
    <xf numFmtId="0" fontId="16" fillId="0" borderId="0" xfId="4" applyFont="1" applyAlignment="1">
      <alignment vertical="center"/>
    </xf>
    <xf numFmtId="0" fontId="17" fillId="0" borderId="0" xfId="4" applyFont="1"/>
    <xf numFmtId="0" fontId="12" fillId="0" borderId="0" xfId="4" applyFont="1"/>
    <xf numFmtId="0" fontId="12" fillId="0" borderId="0" xfId="4" applyFont="1" applyFill="1"/>
    <xf numFmtId="0" fontId="18" fillId="0" borderId="0" xfId="3" applyFont="1"/>
    <xf numFmtId="0" fontId="20" fillId="0" borderId="0" xfId="0" applyFont="1"/>
    <xf numFmtId="0" fontId="41" fillId="0" borderId="0" xfId="123" applyFont="1"/>
    <xf numFmtId="0" fontId="5" fillId="0" borderId="0" xfId="123"/>
    <xf numFmtId="0" fontId="43" fillId="0" borderId="0" xfId="123" applyFont="1"/>
    <xf numFmtId="14" fontId="43" fillId="25" borderId="0" xfId="123" applyNumberFormat="1" applyFont="1" applyFill="1"/>
    <xf numFmtId="0" fontId="43" fillId="26" borderId="0" xfId="123" applyFont="1" applyFill="1"/>
    <xf numFmtId="0" fontId="44" fillId="26" borderId="0" xfId="123" applyFont="1" applyFill="1" applyAlignment="1">
      <alignment horizontal="center"/>
    </xf>
    <xf numFmtId="0" fontId="5" fillId="26" borderId="0" xfId="123" applyFill="1"/>
    <xf numFmtId="0" fontId="43" fillId="0" borderId="21" xfId="123" applyFont="1" applyBorder="1" applyAlignment="1">
      <alignment horizontal="center"/>
    </xf>
    <xf numFmtId="0" fontId="5" fillId="0" borderId="62" xfId="123" applyBorder="1"/>
    <xf numFmtId="0" fontId="5" fillId="0" borderId="63" xfId="123" applyBorder="1"/>
    <xf numFmtId="0" fontId="43" fillId="0" borderId="8" xfId="123" applyFont="1" applyBorder="1"/>
    <xf numFmtId="0" fontId="5" fillId="0" borderId="11" xfId="123" applyBorder="1" applyAlignment="1">
      <alignment horizontal="right"/>
    </xf>
    <xf numFmtId="0" fontId="5" fillId="0" borderId="12" xfId="123" applyBorder="1"/>
    <xf numFmtId="0" fontId="43" fillId="0" borderId="37" xfId="123" applyFont="1" applyBorder="1" applyAlignment="1">
      <alignment horizontal="center" vertical="center" wrapText="1"/>
    </xf>
    <xf numFmtId="0" fontId="43" fillId="27" borderId="37" xfId="123" applyFont="1" applyFill="1" applyBorder="1" applyAlignment="1">
      <alignment horizontal="center" vertical="center" wrapText="1"/>
    </xf>
    <xf numFmtId="0" fontId="43" fillId="26" borderId="37" xfId="123" applyFont="1" applyFill="1" applyBorder="1" applyAlignment="1">
      <alignment horizontal="center" vertical="center" wrapText="1"/>
    </xf>
    <xf numFmtId="0" fontId="43" fillId="0" borderId="36" xfId="123" applyFont="1" applyFill="1" applyBorder="1" applyAlignment="1">
      <alignment horizontal="center" vertical="center" wrapText="1"/>
    </xf>
    <xf numFmtId="0" fontId="43" fillId="0" borderId="36" xfId="123" applyFont="1" applyBorder="1" applyAlignment="1">
      <alignment horizontal="center" vertical="center" wrapText="1"/>
    </xf>
    <xf numFmtId="0" fontId="46" fillId="0" borderId="0" xfId="123" applyFont="1"/>
    <xf numFmtId="0" fontId="47" fillId="0" borderId="11" xfId="123" applyFont="1" applyBorder="1" applyAlignment="1">
      <alignment horizontal="center"/>
    </xf>
    <xf numFmtId="0" fontId="47" fillId="0" borderId="12" xfId="123" applyFont="1" applyBorder="1" applyAlignment="1">
      <alignment horizontal="center"/>
    </xf>
    <xf numFmtId="0" fontId="48" fillId="0" borderId="37" xfId="123" applyFont="1" applyBorder="1" applyAlignment="1">
      <alignment horizontal="center"/>
    </xf>
    <xf numFmtId="0" fontId="47" fillId="0" borderId="37" xfId="123" applyFont="1" applyBorder="1" applyAlignment="1">
      <alignment horizontal="center"/>
    </xf>
    <xf numFmtId="0" fontId="48" fillId="27" borderId="37" xfId="123" applyFont="1" applyFill="1" applyBorder="1" applyAlignment="1">
      <alignment horizontal="center"/>
    </xf>
    <xf numFmtId="0" fontId="47" fillId="26" borderId="37" xfId="123" applyFont="1" applyFill="1" applyBorder="1" applyAlignment="1">
      <alignment horizontal="center"/>
    </xf>
    <xf numFmtId="0" fontId="47" fillId="0" borderId="36" xfId="123" applyFont="1" applyFill="1" applyBorder="1" applyAlignment="1">
      <alignment horizontal="center"/>
    </xf>
    <xf numFmtId="0" fontId="47" fillId="0" borderId="36" xfId="123" applyFont="1" applyBorder="1" applyAlignment="1">
      <alignment horizontal="center"/>
    </xf>
    <xf numFmtId="0" fontId="47" fillId="0" borderId="0" xfId="123" applyFont="1" applyAlignment="1">
      <alignment horizontal="center"/>
    </xf>
    <xf numFmtId="0" fontId="49" fillId="0" borderId="37" xfId="123" applyFont="1" applyBorder="1" applyAlignment="1">
      <alignment horizontal="center"/>
    </xf>
    <xf numFmtId="0" fontId="5" fillId="0" borderId="32" xfId="123" applyBorder="1"/>
    <xf numFmtId="0" fontId="5" fillId="0" borderId="0" xfId="123" applyFont="1" applyBorder="1"/>
    <xf numFmtId="3" fontId="46" fillId="0" borderId="15" xfId="123" applyNumberFormat="1" applyFont="1" applyBorder="1"/>
    <xf numFmtId="3" fontId="44" fillId="26" borderId="15" xfId="123" applyNumberFormat="1" applyFont="1" applyFill="1" applyBorder="1"/>
    <xf numFmtId="3" fontId="5" fillId="0" borderId="0" xfId="123" applyNumberFormat="1"/>
    <xf numFmtId="3" fontId="45" fillId="0" borderId="15" xfId="123" applyNumberFormat="1" applyFont="1" applyBorder="1"/>
    <xf numFmtId="0" fontId="5" fillId="0" borderId="25" xfId="123" applyBorder="1"/>
    <xf numFmtId="0" fontId="5" fillId="0" borderId="30" xfId="123" applyFont="1" applyBorder="1"/>
    <xf numFmtId="3" fontId="46" fillId="0" borderId="28" xfId="123" applyNumberFormat="1" applyFont="1" applyBorder="1"/>
    <xf numFmtId="3" fontId="44" fillId="26" borderId="28" xfId="123" applyNumberFormat="1" applyFont="1" applyFill="1" applyBorder="1"/>
    <xf numFmtId="3" fontId="45" fillId="0" borderId="28" xfId="123" applyNumberFormat="1" applyFont="1" applyBorder="1"/>
    <xf numFmtId="0" fontId="5" fillId="0" borderId="30" xfId="123" applyBorder="1"/>
    <xf numFmtId="0" fontId="48" fillId="0" borderId="64" xfId="123" applyFont="1" applyBorder="1"/>
    <xf numFmtId="0" fontId="48" fillId="0" borderId="65" xfId="123" applyFont="1" applyBorder="1"/>
    <xf numFmtId="3" fontId="48" fillId="0" borderId="66" xfId="123" applyNumberFormat="1" applyFont="1" applyFill="1" applyBorder="1"/>
    <xf numFmtId="3" fontId="52" fillId="26" borderId="66" xfId="123" applyNumberFormat="1" applyFont="1" applyFill="1" applyBorder="1"/>
    <xf numFmtId="3" fontId="48" fillId="0" borderId="0" xfId="123" applyNumberFormat="1" applyFont="1"/>
    <xf numFmtId="3" fontId="49" fillId="0" borderId="66" xfId="123" applyNumberFormat="1" applyFont="1" applyBorder="1"/>
    <xf numFmtId="0" fontId="48" fillId="0" borderId="0" xfId="123" applyFont="1"/>
    <xf numFmtId="0" fontId="5" fillId="0" borderId="64" xfId="123" applyBorder="1"/>
    <xf numFmtId="0" fontId="43" fillId="0" borderId="65" xfId="123" applyFont="1" applyBorder="1"/>
    <xf numFmtId="3" fontId="53" fillId="26" borderId="66" xfId="123" applyNumberFormat="1" applyFont="1" applyFill="1" applyBorder="1"/>
    <xf numFmtId="3" fontId="43" fillId="0" borderId="66" xfId="123" applyNumberFormat="1" applyFont="1" applyBorder="1"/>
    <xf numFmtId="3" fontId="46" fillId="0" borderId="66" xfId="123" applyNumberFormat="1" applyFont="1" applyFill="1" applyBorder="1"/>
    <xf numFmtId="0" fontId="5" fillId="0" borderId="23" xfId="123" applyBorder="1" applyAlignment="1">
      <alignment horizontal="right"/>
    </xf>
    <xf numFmtId="0" fontId="5" fillId="0" borderId="18" xfId="123" applyBorder="1"/>
    <xf numFmtId="3" fontId="46" fillId="0" borderId="21" xfId="123" applyNumberFormat="1" applyFont="1" applyBorder="1"/>
    <xf numFmtId="3" fontId="44" fillId="26" borderId="21" xfId="123" applyNumberFormat="1" applyFont="1" applyFill="1" applyBorder="1"/>
    <xf numFmtId="3" fontId="46" fillId="0" borderId="21" xfId="123" applyNumberFormat="1" applyFont="1" applyFill="1" applyBorder="1"/>
    <xf numFmtId="0" fontId="54" fillId="0" borderId="0" xfId="123" applyFont="1"/>
    <xf numFmtId="0" fontId="48" fillId="0" borderId="0" xfId="123" applyFont="1" applyFill="1" applyBorder="1"/>
    <xf numFmtId="0" fontId="48" fillId="0" borderId="0" xfId="123" applyFont="1" applyFill="1"/>
    <xf numFmtId="0" fontId="49" fillId="0" borderId="0" xfId="123" applyFont="1"/>
    <xf numFmtId="0" fontId="55" fillId="0" borderId="0" xfId="123" applyFont="1"/>
    <xf numFmtId="3" fontId="56" fillId="0" borderId="0" xfId="123" applyNumberFormat="1" applyFont="1"/>
    <xf numFmtId="3" fontId="55" fillId="0" borderId="0" xfId="123" applyNumberFormat="1" applyFont="1"/>
    <xf numFmtId="0" fontId="57" fillId="0" borderId="0" xfId="123" applyFont="1"/>
    <xf numFmtId="3" fontId="43" fillId="0" borderId="0" xfId="123" applyNumberFormat="1" applyFont="1"/>
    <xf numFmtId="0" fontId="45" fillId="0" borderId="0" xfId="123" applyFont="1"/>
    <xf numFmtId="0" fontId="5" fillId="0" borderId="0" xfId="123" applyFont="1"/>
    <xf numFmtId="0" fontId="4" fillId="0" borderId="0" xfId="121" applyFont="1" applyAlignment="1">
      <alignment horizontal="left"/>
    </xf>
    <xf numFmtId="0" fontId="43" fillId="0" borderId="0" xfId="124" applyFont="1" applyAlignment="1"/>
    <xf numFmtId="0" fontId="43" fillId="0" borderId="0" xfId="124" applyFont="1"/>
    <xf numFmtId="0" fontId="43" fillId="0" borderId="0" xfId="124" applyFont="1" applyAlignment="1">
      <alignment horizontal="left"/>
    </xf>
    <xf numFmtId="0" fontId="58" fillId="0" borderId="46" xfId="124" applyFont="1" applyBorder="1" applyAlignment="1">
      <alignment horizontal="center"/>
    </xf>
    <xf numFmtId="0" fontId="58" fillId="0" borderId="47" xfId="124" applyFont="1" applyBorder="1" applyAlignment="1"/>
    <xf numFmtId="0" fontId="58" fillId="0" borderId="67" xfId="124" applyFont="1" applyBorder="1" applyAlignment="1">
      <alignment horizontal="center"/>
    </xf>
    <xf numFmtId="0" fontId="58" fillId="0" borderId="63" xfId="124" applyFont="1" applyBorder="1" applyAlignment="1"/>
    <xf numFmtId="0" fontId="58" fillId="0" borderId="68" xfId="121" applyFont="1" applyFill="1" applyBorder="1" applyAlignment="1">
      <alignment horizontal="center"/>
    </xf>
    <xf numFmtId="0" fontId="58" fillId="0" borderId="8" xfId="121" applyFont="1" applyFill="1" applyBorder="1" applyAlignment="1">
      <alignment horizontal="center"/>
    </xf>
    <xf numFmtId="0" fontId="58" fillId="0" borderId="69" xfId="121" applyFont="1" applyFill="1" applyBorder="1" applyAlignment="1">
      <alignment horizontal="center"/>
    </xf>
    <xf numFmtId="0" fontId="58" fillId="28" borderId="8" xfId="121" applyFont="1" applyFill="1" applyBorder="1" applyAlignment="1">
      <alignment horizontal="center"/>
    </xf>
    <xf numFmtId="0" fontId="58" fillId="0" borderId="9" xfId="121" applyFont="1" applyFill="1" applyBorder="1" applyAlignment="1">
      <alignment horizontal="center"/>
    </xf>
    <xf numFmtId="0" fontId="48" fillId="0" borderId="70" xfId="124" applyFont="1" applyBorder="1" applyAlignment="1">
      <alignment horizontal="center"/>
    </xf>
    <xf numFmtId="0" fontId="48" fillId="0" borderId="18" xfId="124" applyFont="1" applyBorder="1" applyAlignment="1"/>
    <xf numFmtId="0" fontId="48" fillId="0" borderId="17" xfId="121" applyFont="1" applyFill="1" applyBorder="1" applyAlignment="1">
      <alignment horizontal="center"/>
    </xf>
    <xf numFmtId="0" fontId="48" fillId="0" borderId="21" xfId="121" applyFont="1" applyFill="1" applyBorder="1" applyAlignment="1">
      <alignment horizontal="center"/>
    </xf>
    <xf numFmtId="0" fontId="48" fillId="0" borderId="49" xfId="121" applyFont="1" applyFill="1" applyBorder="1" applyAlignment="1">
      <alignment horizontal="center"/>
    </xf>
    <xf numFmtId="0" fontId="48" fillId="28" borderId="21" xfId="121" applyFont="1" applyFill="1" applyBorder="1" applyAlignment="1">
      <alignment horizontal="center"/>
    </xf>
    <xf numFmtId="0" fontId="48" fillId="0" borderId="22" xfId="121" applyFont="1" applyFill="1" applyBorder="1" applyAlignment="1">
      <alignment horizontal="center"/>
    </xf>
    <xf numFmtId="0" fontId="48" fillId="0" borderId="0" xfId="124" applyFont="1"/>
    <xf numFmtId="0" fontId="58" fillId="0" borderId="4" xfId="124" applyFont="1" applyBorder="1" applyAlignment="1">
      <alignment horizontal="center"/>
    </xf>
    <xf numFmtId="0" fontId="58" fillId="0" borderId="0" xfId="124" applyFont="1" applyBorder="1" applyAlignment="1"/>
    <xf numFmtId="3" fontId="43" fillId="0" borderId="71" xfId="121" applyNumberFormat="1" applyFont="1" applyFill="1" applyBorder="1"/>
    <xf numFmtId="3" fontId="43" fillId="0" borderId="29" xfId="121" applyNumberFormat="1" applyFont="1" applyBorder="1" applyAlignment="1">
      <alignment horizontal="right"/>
    </xf>
    <xf numFmtId="3" fontId="43" fillId="28" borderId="28" xfId="121" applyNumberFormat="1" applyFont="1" applyFill="1" applyBorder="1" applyAlignment="1">
      <alignment horizontal="right"/>
    </xf>
    <xf numFmtId="3" fontId="43" fillId="0" borderId="16" xfId="121" applyNumberFormat="1" applyFont="1" applyFill="1" applyBorder="1"/>
    <xf numFmtId="0" fontId="58" fillId="0" borderId="72" xfId="124" applyFont="1" applyBorder="1" applyAlignment="1">
      <alignment horizontal="center"/>
    </xf>
    <xf numFmtId="0" fontId="58" fillId="0" borderId="30" xfId="124" applyFont="1" applyBorder="1" applyAlignment="1"/>
    <xf numFmtId="3" fontId="43" fillId="0" borderId="73" xfId="121" applyNumberFormat="1" applyFont="1" applyFill="1" applyBorder="1"/>
    <xf numFmtId="3" fontId="43" fillId="0" borderId="31" xfId="121" applyNumberFormat="1" applyFont="1" applyFill="1" applyBorder="1"/>
    <xf numFmtId="3" fontId="43" fillId="0" borderId="74" xfId="121" applyNumberFormat="1" applyFont="1" applyBorder="1" applyAlignment="1">
      <alignment horizontal="right"/>
    </xf>
    <xf numFmtId="3" fontId="43" fillId="28" borderId="75" xfId="121" applyNumberFormat="1" applyFont="1" applyFill="1" applyBorder="1" applyAlignment="1">
      <alignment horizontal="right"/>
    </xf>
    <xf numFmtId="0" fontId="58" fillId="0" borderId="10" xfId="124" applyFont="1" applyBorder="1" applyAlignment="1">
      <alignment horizontal="center"/>
    </xf>
    <xf numFmtId="0" fontId="58" fillId="0" borderId="12" xfId="124" applyFont="1" applyBorder="1" applyAlignment="1"/>
    <xf numFmtId="3" fontId="43" fillId="0" borderId="76" xfId="121" applyNumberFormat="1" applyFont="1" applyFill="1" applyBorder="1"/>
    <xf numFmtId="3" fontId="43" fillId="0" borderId="13" xfId="121" applyNumberFormat="1" applyFont="1" applyBorder="1" applyAlignment="1">
      <alignment horizontal="right"/>
    </xf>
    <xf numFmtId="3" fontId="43" fillId="28" borderId="37" xfId="121" applyNumberFormat="1" applyFont="1" applyFill="1" applyBorder="1" applyAlignment="1">
      <alignment horizontal="right"/>
    </xf>
    <xf numFmtId="3" fontId="43" fillId="0" borderId="77" xfId="121" applyNumberFormat="1" applyFont="1" applyFill="1" applyBorder="1"/>
    <xf numFmtId="3" fontId="43" fillId="0" borderId="5" xfId="121" applyNumberFormat="1" applyFont="1" applyBorder="1" applyAlignment="1">
      <alignment horizontal="right"/>
    </xf>
    <xf numFmtId="3" fontId="43" fillId="28" borderId="15" xfId="121" applyNumberFormat="1" applyFont="1" applyFill="1" applyBorder="1" applyAlignment="1">
      <alignment horizontal="right"/>
    </xf>
    <xf numFmtId="0" fontId="58" fillId="0" borderId="78" xfId="124" applyFont="1" applyBorder="1" applyAlignment="1">
      <alignment horizontal="center"/>
    </xf>
    <xf numFmtId="0" fontId="58" fillId="0" borderId="79" xfId="124" applyFont="1" applyBorder="1" applyAlignment="1"/>
    <xf numFmtId="3" fontId="43" fillId="0" borderId="80" xfId="121" applyNumberFormat="1" applyFont="1" applyFill="1" applyBorder="1"/>
    <xf numFmtId="3" fontId="43" fillId="0" borderId="81" xfId="121" applyNumberFormat="1" applyFont="1" applyFill="1" applyBorder="1"/>
    <xf numFmtId="3" fontId="56" fillId="28" borderId="75" xfId="121" applyNumberFormat="1" applyFont="1" applyFill="1" applyBorder="1" applyAlignment="1">
      <alignment horizontal="right"/>
    </xf>
    <xf numFmtId="3" fontId="56" fillId="0" borderId="73" xfId="121" applyNumberFormat="1" applyFont="1" applyFill="1" applyBorder="1"/>
    <xf numFmtId="3" fontId="56" fillId="0" borderId="31" xfId="121" applyNumberFormat="1" applyFont="1" applyFill="1" applyBorder="1"/>
    <xf numFmtId="3" fontId="43" fillId="0" borderId="82" xfId="121" applyNumberFormat="1" applyFont="1" applyFill="1" applyBorder="1"/>
    <xf numFmtId="3" fontId="43" fillId="0" borderId="38" xfId="121" applyNumberFormat="1" applyFont="1" applyFill="1" applyBorder="1"/>
    <xf numFmtId="0" fontId="43" fillId="0" borderId="67" xfId="124" applyFont="1" applyBorder="1" applyAlignment="1">
      <alignment horizontal="left"/>
    </xf>
    <xf numFmtId="0" fontId="43" fillId="0" borderId="63" xfId="124" applyFont="1" applyBorder="1" applyAlignment="1"/>
    <xf numFmtId="3" fontId="43" fillId="0" borderId="68" xfId="121" applyNumberFormat="1" applyFont="1" applyBorder="1" applyAlignment="1">
      <alignment horizontal="right"/>
    </xf>
    <xf numFmtId="3" fontId="43" fillId="0" borderId="83" xfId="121" applyNumberFormat="1" applyFont="1" applyBorder="1" applyAlignment="1">
      <alignment horizontal="right"/>
    </xf>
    <xf numFmtId="3" fontId="43" fillId="0" borderId="9" xfId="121" applyNumberFormat="1" applyFont="1" applyFill="1" applyBorder="1"/>
    <xf numFmtId="3" fontId="43" fillId="0" borderId="67" xfId="121" applyNumberFormat="1" applyFont="1" applyBorder="1" applyAlignment="1">
      <alignment horizontal="right"/>
    </xf>
    <xf numFmtId="3" fontId="43" fillId="28" borderId="8" xfId="121" applyNumberFormat="1" applyFont="1" applyFill="1" applyBorder="1" applyAlignment="1">
      <alignment horizontal="right"/>
    </xf>
    <xf numFmtId="0" fontId="43" fillId="0" borderId="72" xfId="124" applyFont="1" applyBorder="1" applyAlignment="1">
      <alignment horizontal="left"/>
    </xf>
    <xf numFmtId="0" fontId="43" fillId="0" borderId="30" xfId="124" applyFont="1" applyBorder="1" applyAlignment="1"/>
    <xf numFmtId="3" fontId="43" fillId="0" borderId="84" xfId="121" applyNumberFormat="1" applyFont="1" applyBorder="1" applyAlignment="1">
      <alignment horizontal="right"/>
    </xf>
    <xf numFmtId="3" fontId="43" fillId="0" borderId="73" xfId="121" applyNumberFormat="1" applyFont="1" applyBorder="1" applyAlignment="1">
      <alignment horizontal="right"/>
    </xf>
    <xf numFmtId="3" fontId="43" fillId="0" borderId="72" xfId="121" applyNumberFormat="1" applyFont="1" applyBorder="1" applyAlignment="1">
      <alignment horizontal="right"/>
    </xf>
    <xf numFmtId="3" fontId="56" fillId="28" borderId="28" xfId="121" applyNumberFormat="1" applyFont="1" applyFill="1" applyBorder="1" applyAlignment="1">
      <alignment horizontal="right"/>
    </xf>
    <xf numFmtId="0" fontId="43" fillId="0" borderId="85" xfId="124" applyFont="1" applyBorder="1" applyAlignment="1">
      <alignment horizontal="left"/>
    </xf>
    <xf numFmtId="0" fontId="43" fillId="0" borderId="40" xfId="124" applyFont="1" applyBorder="1" applyAlignment="1"/>
    <xf numFmtId="3" fontId="43" fillId="0" borderId="39" xfId="121" applyNumberFormat="1" applyFont="1" applyBorder="1" applyAlignment="1">
      <alignment horizontal="right"/>
    </xf>
    <xf numFmtId="3" fontId="43" fillId="0" borderId="43" xfId="121" applyNumberFormat="1" applyFont="1" applyBorder="1" applyAlignment="1">
      <alignment horizontal="right"/>
    </xf>
    <xf numFmtId="3" fontId="43" fillId="0" borderId="86" xfId="121" applyNumberFormat="1" applyFont="1" applyBorder="1" applyAlignment="1">
      <alignment horizontal="right"/>
    </xf>
    <xf numFmtId="3" fontId="43" fillId="0" borderId="85" xfId="121" applyNumberFormat="1" applyFont="1" applyBorder="1" applyAlignment="1">
      <alignment horizontal="right"/>
    </xf>
    <xf numFmtId="3" fontId="56" fillId="28" borderId="44" xfId="121" applyNumberFormat="1" applyFont="1" applyFill="1" applyBorder="1" applyAlignment="1">
      <alignment horizontal="right"/>
    </xf>
    <xf numFmtId="0" fontId="43" fillId="0" borderId="0" xfId="124" applyFont="1" applyAlignment="1">
      <alignment horizontal="center"/>
    </xf>
    <xf numFmtId="4" fontId="43" fillId="0" borderId="0" xfId="121" applyNumberFormat="1" applyFont="1" applyAlignment="1">
      <alignment horizontal="center"/>
    </xf>
    <xf numFmtId="0" fontId="53" fillId="0" borderId="0" xfId="124" applyFont="1" applyAlignment="1">
      <alignment horizontal="left"/>
    </xf>
    <xf numFmtId="0" fontId="53" fillId="0" borderId="0" xfId="124" applyFont="1" applyAlignment="1"/>
    <xf numFmtId="0" fontId="54" fillId="0" borderId="0" xfId="124" applyFont="1"/>
    <xf numFmtId="0" fontId="48" fillId="0" borderId="0" xfId="124" applyFont="1" applyAlignment="1"/>
    <xf numFmtId="0" fontId="60" fillId="0" borderId="0" xfId="124" applyFont="1" applyAlignment="1">
      <alignment horizontal="left"/>
    </xf>
    <xf numFmtId="0" fontId="43" fillId="0" borderId="0" xfId="124" applyFont="1" applyFill="1" applyAlignment="1">
      <alignment horizontal="left"/>
    </xf>
    <xf numFmtId="0" fontId="43" fillId="0" borderId="0" xfId="124" applyFont="1" applyFill="1" applyAlignment="1"/>
    <xf numFmtId="14" fontId="43" fillId="0" borderId="0" xfId="124" applyNumberFormat="1" applyFont="1"/>
    <xf numFmtId="0" fontId="40" fillId="0" borderId="1" xfId="0" applyFont="1" applyBorder="1"/>
    <xf numFmtId="0" fontId="0" fillId="0" borderId="3" xfId="0" applyBorder="1"/>
    <xf numFmtId="0" fontId="39" fillId="0" borderId="3" xfId="0" applyFont="1" applyBorder="1"/>
    <xf numFmtId="0" fontId="0" fillId="0" borderId="1" xfId="0" applyBorder="1"/>
    <xf numFmtId="0" fontId="0" fillId="25" borderId="0" xfId="0" applyFill="1"/>
    <xf numFmtId="0" fontId="40" fillId="0" borderId="89" xfId="0" applyFont="1" applyBorder="1"/>
    <xf numFmtId="0" fontId="40" fillId="0" borderId="4" xfId="0" applyFont="1" applyBorder="1"/>
    <xf numFmtId="0" fontId="40" fillId="29" borderId="70" xfId="0" applyFont="1" applyFill="1" applyBorder="1"/>
    <xf numFmtId="3" fontId="40" fillId="29" borderId="21" xfId="0" applyNumberFormat="1" applyFont="1" applyFill="1" applyBorder="1" applyAlignment="1">
      <alignment horizontal="right" vertical="center" wrapText="1"/>
    </xf>
    <xf numFmtId="3" fontId="40" fillId="29" borderId="22" xfId="0" applyNumberFormat="1" applyFont="1" applyFill="1" applyBorder="1" applyAlignment="1">
      <alignment horizontal="right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30" borderId="90" xfId="0" applyFont="1" applyFill="1" applyBorder="1" applyAlignment="1">
      <alignment horizontal="left"/>
    </xf>
    <xf numFmtId="3" fontId="40" fillId="30" borderId="87" xfId="0" applyNumberFormat="1" applyFont="1" applyFill="1" applyBorder="1"/>
    <xf numFmtId="3" fontId="40" fillId="30" borderId="88" xfId="0" applyNumberFormat="1" applyFont="1" applyFill="1" applyBorder="1"/>
    <xf numFmtId="0" fontId="61" fillId="0" borderId="91" xfId="0" applyFont="1" applyBorder="1" applyAlignment="1">
      <alignment horizontal="left" indent="2"/>
    </xf>
    <xf numFmtId="3" fontId="61" fillId="0" borderId="15" xfId="0" applyNumberFormat="1" applyFont="1" applyBorder="1"/>
    <xf numFmtId="3" fontId="61" fillId="0" borderId="16" xfId="0" applyNumberFormat="1" applyFont="1" applyBorder="1"/>
    <xf numFmtId="0" fontId="61" fillId="0" borderId="92" xfId="0" applyFont="1" applyBorder="1" applyAlignment="1">
      <alignment horizontal="left" indent="2"/>
    </xf>
    <xf numFmtId="0" fontId="61" fillId="0" borderId="93" xfId="0" applyFont="1" applyBorder="1" applyAlignment="1">
      <alignment horizontal="left" indent="2"/>
    </xf>
    <xf numFmtId="3" fontId="61" fillId="0" borderId="44" xfId="0" applyNumberFormat="1" applyFont="1" applyBorder="1"/>
    <xf numFmtId="3" fontId="61" fillId="0" borderId="45" xfId="0" applyNumberFormat="1" applyFont="1" applyBorder="1"/>
    <xf numFmtId="0" fontId="61" fillId="0" borderId="4" xfId="0" applyFont="1" applyBorder="1" applyAlignment="1">
      <alignment horizontal="left" indent="2"/>
    </xf>
    <xf numFmtId="0" fontId="61" fillId="0" borderId="85" xfId="0" applyFont="1" applyBorder="1" applyAlignment="1">
      <alignment horizontal="left" indent="2"/>
    </xf>
    <xf numFmtId="164" fontId="62" fillId="0" borderId="0" xfId="122" applyNumberFormat="1" applyFont="1"/>
    <xf numFmtId="164" fontId="1" fillId="0" borderId="0" xfId="122" applyNumberFormat="1"/>
    <xf numFmtId="3" fontId="1" fillId="0" borderId="0" xfId="122" applyNumberFormat="1"/>
    <xf numFmtId="164" fontId="4" fillId="0" borderId="0" xfId="122" applyNumberFormat="1" applyFont="1"/>
    <xf numFmtId="164" fontId="63" fillId="2" borderId="87" xfId="122" applyNumberFormat="1" applyFont="1" applyFill="1" applyBorder="1"/>
    <xf numFmtId="3" fontId="63" fillId="2" borderId="88" xfId="122" applyNumberFormat="1" applyFont="1" applyFill="1" applyBorder="1" applyAlignment="1">
      <alignment horizontal="center"/>
    </xf>
    <xf numFmtId="164" fontId="63" fillId="2" borderId="44" xfId="122" applyNumberFormat="1" applyFont="1" applyFill="1" applyBorder="1"/>
    <xf numFmtId="164" fontId="1" fillId="0" borderId="13" xfId="122" applyNumberFormat="1" applyFill="1" applyBorder="1" applyAlignment="1">
      <alignment wrapText="1"/>
    </xf>
    <xf numFmtId="164" fontId="1" fillId="0" borderId="37" xfId="122" applyNumberFormat="1" applyFill="1" applyBorder="1" applyAlignment="1">
      <alignment wrapText="1"/>
    </xf>
    <xf numFmtId="164" fontId="64" fillId="31" borderId="95" xfId="122" applyNumberFormat="1" applyFont="1" applyFill="1" applyBorder="1"/>
    <xf numFmtId="164" fontId="64" fillId="31" borderId="96" xfId="122" applyNumberFormat="1" applyFont="1" applyFill="1" applyBorder="1"/>
    <xf numFmtId="3" fontId="64" fillId="31" borderId="97" xfId="122" applyNumberFormat="1" applyFont="1" applyFill="1" applyBorder="1"/>
    <xf numFmtId="164" fontId="1" fillId="0" borderId="68" xfId="122" applyNumberFormat="1" applyBorder="1" applyAlignment="1">
      <alignment vertical="center"/>
    </xf>
    <xf numFmtId="3" fontId="43" fillId="0" borderId="5" xfId="124" applyNumberFormat="1" applyFont="1" applyFill="1" applyBorder="1"/>
    <xf numFmtId="3" fontId="43" fillId="0" borderId="13" xfId="124" applyNumberFormat="1" applyFont="1" applyFill="1" applyBorder="1"/>
    <xf numFmtId="3" fontId="43" fillId="0" borderId="15" xfId="124" applyNumberFormat="1" applyFont="1" applyFill="1" applyBorder="1"/>
    <xf numFmtId="3" fontId="43" fillId="0" borderId="37" xfId="124" applyNumberFormat="1" applyFont="1" applyFill="1" applyBorder="1"/>
    <xf numFmtId="3" fontId="46" fillId="0" borderId="15" xfId="123" applyNumberFormat="1" applyFont="1" applyFill="1" applyBorder="1"/>
    <xf numFmtId="3" fontId="46" fillId="0" borderId="28" xfId="123" applyNumberFormat="1" applyFont="1" applyFill="1" applyBorder="1"/>
    <xf numFmtId="3" fontId="51" fillId="0" borderId="15" xfId="123" applyNumberFormat="1" applyFont="1" applyFill="1" applyBorder="1"/>
    <xf numFmtId="3" fontId="46" fillId="32" borderId="23" xfId="123" applyNumberFormat="1" applyFont="1" applyFill="1" applyBorder="1"/>
    <xf numFmtId="3" fontId="46" fillId="32" borderId="15" xfId="123" applyNumberFormat="1" applyFont="1" applyFill="1" applyBorder="1"/>
    <xf numFmtId="3" fontId="46" fillId="32" borderId="28" xfId="123" applyNumberFormat="1" applyFont="1" applyFill="1" applyBorder="1"/>
    <xf numFmtId="3" fontId="48" fillId="32" borderId="66" xfId="123" applyNumberFormat="1" applyFont="1" applyFill="1" applyBorder="1"/>
    <xf numFmtId="3" fontId="43" fillId="32" borderId="66" xfId="123" applyNumberFormat="1" applyFont="1" applyFill="1" applyBorder="1"/>
    <xf numFmtId="3" fontId="43" fillId="0" borderId="66" xfId="123" applyNumberFormat="1" applyFont="1" applyFill="1" applyBorder="1"/>
    <xf numFmtId="0" fontId="40" fillId="30" borderId="1" xfId="0" applyFont="1" applyFill="1" applyBorder="1" applyAlignment="1">
      <alignment horizontal="left"/>
    </xf>
    <xf numFmtId="164" fontId="1" fillId="0" borderId="21" xfId="122" applyNumberFormat="1" applyFill="1" applyBorder="1" applyAlignment="1">
      <alignment wrapText="1"/>
    </xf>
    <xf numFmtId="3" fontId="1" fillId="0" borderId="22" xfId="122" applyNumberFormat="1" applyFill="1" applyBorder="1"/>
    <xf numFmtId="3" fontId="43" fillId="0" borderId="0" xfId="124" applyNumberFormat="1" applyFont="1"/>
    <xf numFmtId="3" fontId="63" fillId="2" borderId="45" xfId="122" applyNumberFormat="1" applyFont="1" applyFill="1" applyBorder="1" applyAlignment="1">
      <alignment horizontal="center" wrapText="1"/>
    </xf>
    <xf numFmtId="3" fontId="1" fillId="0" borderId="22" xfId="122" applyNumberFormat="1" applyBorder="1"/>
    <xf numFmtId="3" fontId="1" fillId="0" borderId="22" xfId="122" applyNumberFormat="1" applyFont="1" applyFill="1" applyBorder="1"/>
    <xf numFmtId="0" fontId="0" fillId="0" borderId="71" xfId="0" applyBorder="1"/>
    <xf numFmtId="0" fontId="4" fillId="2" borderId="46" xfId="3" applyFont="1" applyFill="1" applyBorder="1" applyAlignment="1">
      <alignment horizontal="center" vertical="center"/>
    </xf>
    <xf numFmtId="0" fontId="0" fillId="0" borderId="47" xfId="0" applyBorder="1"/>
    <xf numFmtId="0" fontId="0" fillId="0" borderId="48" xfId="0" applyBorder="1"/>
    <xf numFmtId="0" fontId="7" fillId="0" borderId="32" xfId="4" applyFont="1" applyBorder="1" applyAlignment="1">
      <alignment horizontal="center" vertical="center"/>
    </xf>
    <xf numFmtId="0" fontId="5" fillId="0" borderId="0" xfId="4" applyBorder="1" applyAlignment="1">
      <alignment horizontal="center" vertical="center"/>
    </xf>
    <xf numFmtId="0" fontId="5" fillId="0" borderId="32" xfId="4" applyBorder="1" applyAlignment="1">
      <alignment horizontal="center" vertical="center"/>
    </xf>
    <xf numFmtId="0" fontId="9" fillId="0" borderId="11" xfId="4" applyFont="1" applyBorder="1" applyAlignment="1">
      <alignment horizontal="center"/>
    </xf>
    <xf numFmtId="0" fontId="5" fillId="0" borderId="12" xfId="4" applyBorder="1" applyAlignment="1">
      <alignment horizontal="center"/>
    </xf>
    <xf numFmtId="0" fontId="1" fillId="0" borderId="36" xfId="3" applyBorder="1" applyAlignment="1">
      <alignment horizontal="center"/>
    </xf>
    <xf numFmtId="0" fontId="9" fillId="0" borderId="23" xfId="4" applyFont="1" applyBorder="1" applyAlignment="1">
      <alignment horizontal="center"/>
    </xf>
    <xf numFmtId="0" fontId="9" fillId="0" borderId="18" xfId="4" applyFont="1" applyBorder="1" applyAlignment="1">
      <alignment horizontal="center"/>
    </xf>
    <xf numFmtId="0" fontId="9" fillId="0" borderId="49" xfId="4" applyFont="1" applyBorder="1" applyAlignment="1">
      <alignment horizontal="center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61" xfId="0" applyBorder="1" applyAlignment="1">
      <alignment wrapText="1"/>
    </xf>
    <xf numFmtId="0" fontId="5" fillId="0" borderId="23" xfId="123" applyFont="1" applyBorder="1" applyAlignment="1">
      <alignment horizontal="center"/>
    </xf>
    <xf numFmtId="0" fontId="1" fillId="0" borderId="18" xfId="3" applyBorder="1" applyAlignment="1">
      <alignment horizontal="center"/>
    </xf>
    <xf numFmtId="0" fontId="1" fillId="0" borderId="20" xfId="3" applyBorder="1" applyAlignment="1">
      <alignment horizontal="center"/>
    </xf>
    <xf numFmtId="0" fontId="45" fillId="0" borderId="8" xfId="123" applyFont="1" applyBorder="1" applyAlignment="1">
      <alignment horizontal="center" vertical="center" wrapText="1"/>
    </xf>
    <xf numFmtId="0" fontId="45" fillId="0" borderId="37" xfId="123" applyFont="1" applyBorder="1" applyAlignment="1">
      <alignment horizontal="center" vertical="center" wrapText="1"/>
    </xf>
    <xf numFmtId="0" fontId="43" fillId="0" borderId="40" xfId="121" applyFont="1" applyBorder="1" applyAlignment="1">
      <alignment horizontal="center" wrapText="1"/>
    </xf>
    <xf numFmtId="0" fontId="58" fillId="0" borderId="46" xfId="124" applyFont="1" applyFill="1" applyBorder="1" applyAlignment="1">
      <alignment horizontal="center" wrapText="1"/>
    </xf>
    <xf numFmtId="0" fontId="58" fillId="0" borderId="47" xfId="124" applyFont="1" applyFill="1" applyBorder="1" applyAlignment="1">
      <alignment horizontal="center" wrapText="1"/>
    </xf>
    <xf numFmtId="0" fontId="58" fillId="0" borderId="48" xfId="124" applyFont="1" applyFill="1" applyBorder="1" applyAlignment="1">
      <alignment horizontal="center" wrapText="1"/>
    </xf>
    <xf numFmtId="0" fontId="40" fillId="0" borderId="87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40" fillId="0" borderId="8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164" fontId="63" fillId="2" borderId="94" xfId="122" applyNumberFormat="1" applyFont="1" applyFill="1" applyBorder="1" applyAlignment="1">
      <alignment horizontal="center" wrapText="1"/>
    </xf>
    <xf numFmtId="164" fontId="63" fillId="2" borderId="39" xfId="122" applyNumberFormat="1" applyFont="1" applyFill="1" applyBorder="1" applyAlignment="1">
      <alignment horizontal="center" wrapText="1"/>
    </xf>
    <xf numFmtId="164" fontId="1" fillId="0" borderId="68" xfId="122" applyNumberFormat="1" applyFill="1" applyBorder="1" applyAlignment="1">
      <alignment horizontal="left" vertical="center" wrapText="1"/>
    </xf>
    <xf numFmtId="164" fontId="1" fillId="0" borderId="5" xfId="122" applyNumberFormat="1" applyFill="1" applyBorder="1" applyAlignment="1">
      <alignment horizontal="left" vertical="center" wrapText="1"/>
    </xf>
    <xf numFmtId="164" fontId="1" fillId="0" borderId="39" xfId="122" applyNumberFormat="1" applyFill="1" applyBorder="1" applyAlignment="1">
      <alignment horizontal="left" vertical="center" wrapText="1"/>
    </xf>
  </cellXfs>
  <cellStyles count="125">
    <cellStyle name="20 % – Zvýraznění1 2" xfId="5"/>
    <cellStyle name="20 % – Zvýraznění2 2" xfId="6"/>
    <cellStyle name="20 % – Zvýraznění3 2" xfId="7"/>
    <cellStyle name="20 % – Zvýraznění4 2" xfId="8"/>
    <cellStyle name="20 % – Zvýraznění5 2" xfId="9"/>
    <cellStyle name="20 % – Zvýraznění6 2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40 % – Zvýraznění1 2" xfId="17"/>
    <cellStyle name="40 % – Zvýraznění2 2" xfId="18"/>
    <cellStyle name="40 % – Zvýraznění3 2" xfId="19"/>
    <cellStyle name="40 % – Zvýraznění4 2" xfId="20"/>
    <cellStyle name="40 % – Zvýraznění5 2" xfId="21"/>
    <cellStyle name="40 % – Zvýraznění6 2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 % – Zvýraznění1 2" xfId="29"/>
    <cellStyle name="60 % – Zvýraznění2 2" xfId="30"/>
    <cellStyle name="60 % – Zvýraznění3 2" xfId="31"/>
    <cellStyle name="60 % – Zvýraznění4 2" xfId="32"/>
    <cellStyle name="60 % – Zvýraznění5 2" xfId="33"/>
    <cellStyle name="60 % – Zvýraznění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elkem 2" xfId="49"/>
    <cellStyle name="Comma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Check Cell" xfId="57"/>
    <cellStyle name="Chybně 2" xfId="58"/>
    <cellStyle name="Input" xfId="59"/>
    <cellStyle name="Kontrolní buňka 2" xfId="60"/>
    <cellStyle name="Linked Cell" xfId="61"/>
    <cellStyle name="Nadpis 1 2" xfId="62"/>
    <cellStyle name="Nadpis 2 2" xfId="63"/>
    <cellStyle name="Nadpis 3 2" xfId="64"/>
    <cellStyle name="Nadpis 4 2" xfId="65"/>
    <cellStyle name="Název 2" xfId="66"/>
    <cellStyle name="Neutral" xfId="67"/>
    <cellStyle name="Neutrální 2" xfId="68"/>
    <cellStyle name="Normal 2" xfId="69"/>
    <cellStyle name="Normal 3" xfId="70"/>
    <cellStyle name="Normal_návrh CP 05_240105-1" xfId="1"/>
    <cellStyle name="Normální" xfId="0" builtinId="0"/>
    <cellStyle name="Normální 10" xfId="71"/>
    <cellStyle name="Normální 11" xfId="72"/>
    <cellStyle name="Normální 12" xfId="121"/>
    <cellStyle name="Normální 13" xfId="122"/>
    <cellStyle name="normální 2" xfId="2"/>
    <cellStyle name="normální 2 2" xfId="73"/>
    <cellStyle name="normální 2 3" xfId="74"/>
    <cellStyle name="normální 2 3 2" xfId="75"/>
    <cellStyle name="normální 2 3 2 2" xfId="76"/>
    <cellStyle name="normální 2 3 2_PV III. Rozpis rozpočtu VŠ 2011_final_PV" xfId="77"/>
    <cellStyle name="normální 2 3_PV III. Rozpis rozpočtu VŠ 2011_final_PV" xfId="78"/>
    <cellStyle name="normální 2 4" xfId="79"/>
    <cellStyle name="normální 2 4 2" xfId="80"/>
    <cellStyle name="normální 2 4_PV III. Rozpis rozpočtu VŠ 2011_final_PV" xfId="81"/>
    <cellStyle name="normální 2 5" xfId="82"/>
    <cellStyle name="normální 2_CP2012" xfId="83"/>
    <cellStyle name="normální 3" xfId="84"/>
    <cellStyle name="normální 3 2" xfId="85"/>
    <cellStyle name="normální 3_CP2012" xfId="86"/>
    <cellStyle name="normální 4" xfId="87"/>
    <cellStyle name="normální 4 2" xfId="88"/>
    <cellStyle name="normální 4_PV Rozpis rozpočtu VŠ 2011 III - tabulkové přílohy" xfId="89"/>
    <cellStyle name="Normální 5" xfId="90"/>
    <cellStyle name="normální 5 2" xfId="91"/>
    <cellStyle name="Normální 6" xfId="92"/>
    <cellStyle name="Normální 6 2" xfId="93"/>
    <cellStyle name="normální 7" xfId="94"/>
    <cellStyle name="Normální 8" xfId="95"/>
    <cellStyle name="Normální 8 2" xfId="96"/>
    <cellStyle name="Normální 9" xfId="97"/>
    <cellStyle name="normální_odpisy 04az07_270906" xfId="124"/>
    <cellStyle name="normální_podklady_k_INV_rozp2010" xfId="3"/>
    <cellStyle name="normální_prilohy_pokynuQ1206_060207" xfId="123"/>
    <cellStyle name="normální_PřF-investiční rozpočet 2005" xfId="4"/>
    <cellStyle name="Note" xfId="98"/>
    <cellStyle name="Output" xfId="99"/>
    <cellStyle name="Poznámka 2" xfId="100"/>
    <cellStyle name="procent 2" xfId="101"/>
    <cellStyle name="procent 3" xfId="102"/>
    <cellStyle name="procent 4" xfId="103"/>
    <cellStyle name="Procenta 2" xfId="104"/>
    <cellStyle name="Propojená buňka 2" xfId="105"/>
    <cellStyle name="Správně 2" xfId="106"/>
    <cellStyle name="Text upozornění 2" xfId="107"/>
    <cellStyle name="Title" xfId="108"/>
    <cellStyle name="Total" xfId="109"/>
    <cellStyle name="Vstup 2" xfId="110"/>
    <cellStyle name="Výpočet 2" xfId="111"/>
    <cellStyle name="Výstup 2" xfId="112"/>
    <cellStyle name="Vysvětlující text 2" xfId="113"/>
    <cellStyle name="Warning Text" xfId="114"/>
    <cellStyle name="Zvýraznění 1 2" xfId="115"/>
    <cellStyle name="Zvýraznění 2 2" xfId="116"/>
    <cellStyle name="Zvýraznění 3 2" xfId="117"/>
    <cellStyle name="Zvýraznění 4 2" xfId="118"/>
    <cellStyle name="Zvýraznění 5 2" xfId="119"/>
    <cellStyle name="Zvýraznění 6 2" xfId="120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S25"/>
  <sheetViews>
    <sheetView tabSelected="1" workbookViewId="0">
      <selection activeCell="E9" sqref="E9"/>
    </sheetView>
  </sheetViews>
  <sheetFormatPr defaultColWidth="9.140625" defaultRowHeight="12.75" x14ac:dyDescent="0.2"/>
  <cols>
    <col min="1" max="1" width="4.5703125" style="1" customWidth="1"/>
    <col min="2" max="2" width="5.5703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5703125" style="2" customWidth="1"/>
    <col min="8" max="8" width="10.140625" style="4" customWidth="1"/>
    <col min="9" max="9" width="8" style="1" customWidth="1"/>
    <col min="10" max="10" width="8.7109375" style="1" customWidth="1"/>
    <col min="11" max="11" width="7.85546875" style="4" customWidth="1"/>
    <col min="12" max="12" width="8.7109375" style="4" customWidth="1"/>
    <col min="13" max="14" width="10.28515625" style="4" customWidth="1"/>
    <col min="15" max="15" width="5" style="1" bestFit="1" customWidth="1"/>
    <col min="16" max="19" width="10.85546875" style="114" customWidth="1"/>
    <col min="20" max="16384" width="9.140625" style="1"/>
  </cols>
  <sheetData>
    <row r="2" spans="1:12" ht="13.5" thickBot="1" x14ac:dyDescent="0.25">
      <c r="H2" s="3"/>
      <c r="I2" s="2"/>
      <c r="J2" s="2"/>
      <c r="K2" s="2"/>
      <c r="L2" s="3" t="s">
        <v>0</v>
      </c>
    </row>
    <row r="3" spans="1:12" s="8" customFormat="1" ht="15" customHeight="1" x14ac:dyDescent="0.25">
      <c r="A3" s="5"/>
      <c r="B3" s="6"/>
      <c r="C3" s="7"/>
      <c r="D3" s="323" t="s">
        <v>1</v>
      </c>
      <c r="E3" s="324"/>
      <c r="F3" s="324"/>
      <c r="G3" s="324"/>
      <c r="H3" s="324"/>
      <c r="I3" s="324"/>
      <c r="J3" s="324"/>
      <c r="K3" s="324"/>
      <c r="L3" s="325"/>
    </row>
    <row r="4" spans="1:12" s="8" customFormat="1" x14ac:dyDescent="0.2">
      <c r="A4" s="9"/>
      <c r="B4" s="326" t="s">
        <v>34</v>
      </c>
      <c r="C4" s="327"/>
      <c r="D4" s="10"/>
      <c r="E4" s="329" t="s">
        <v>33</v>
      </c>
      <c r="F4" s="330"/>
      <c r="G4" s="330"/>
      <c r="H4" s="331"/>
      <c r="I4" s="332" t="s">
        <v>32</v>
      </c>
      <c r="J4" s="333"/>
      <c r="K4" s="333"/>
      <c r="L4" s="334"/>
    </row>
    <row r="5" spans="1:12" s="8" customFormat="1" x14ac:dyDescent="0.2">
      <c r="A5" s="9"/>
      <c r="B5" s="328"/>
      <c r="C5" s="327"/>
      <c r="D5" s="10" t="s">
        <v>2</v>
      </c>
      <c r="E5" s="11"/>
      <c r="F5" s="12" t="s">
        <v>3</v>
      </c>
      <c r="G5" s="13"/>
      <c r="H5" s="14" t="s">
        <v>4</v>
      </c>
      <c r="I5" s="11"/>
      <c r="J5" s="12" t="s">
        <v>3</v>
      </c>
      <c r="K5" s="13"/>
      <c r="L5" s="15" t="s">
        <v>4</v>
      </c>
    </row>
    <row r="6" spans="1:12" s="25" customFormat="1" x14ac:dyDescent="0.2">
      <c r="A6" s="16"/>
      <c r="B6" s="17" t="s">
        <v>5</v>
      </c>
      <c r="C6" s="18" t="s">
        <v>25</v>
      </c>
      <c r="D6" s="19" t="s">
        <v>6</v>
      </c>
      <c r="E6" s="20" t="s">
        <v>7</v>
      </c>
      <c r="F6" s="21" t="s">
        <v>8</v>
      </c>
      <c r="G6" s="22" t="s">
        <v>9</v>
      </c>
      <c r="H6" s="23" t="s">
        <v>10</v>
      </c>
      <c r="I6" s="20" t="s">
        <v>7</v>
      </c>
      <c r="J6" s="21" t="s">
        <v>8</v>
      </c>
      <c r="K6" s="22" t="s">
        <v>9</v>
      </c>
      <c r="L6" s="24" t="s">
        <v>11</v>
      </c>
    </row>
    <row r="7" spans="1:12" s="33" customFormat="1" ht="12" x14ac:dyDescent="0.2">
      <c r="A7" s="26"/>
      <c r="B7" s="27"/>
      <c r="C7" s="27"/>
      <c r="D7" s="28">
        <v>1</v>
      </c>
      <c r="E7" s="27">
        <v>2</v>
      </c>
      <c r="F7" s="29">
        <v>3</v>
      </c>
      <c r="G7" s="30">
        <v>4</v>
      </c>
      <c r="H7" s="31">
        <v>5</v>
      </c>
      <c r="I7" s="27">
        <v>6</v>
      </c>
      <c r="J7" s="29">
        <v>7</v>
      </c>
      <c r="K7" s="30">
        <v>8</v>
      </c>
      <c r="L7" s="32">
        <v>9</v>
      </c>
    </row>
    <row r="8" spans="1:12" s="42" customFormat="1" ht="15" customHeight="1" x14ac:dyDescent="0.2">
      <c r="A8" s="34">
        <v>1</v>
      </c>
      <c r="B8" s="35" t="s">
        <v>12</v>
      </c>
      <c r="C8" s="35"/>
      <c r="D8" s="36">
        <f t="shared" ref="D8:L8" si="0">SUM(D15:D21)+D9</f>
        <v>205255</v>
      </c>
      <c r="E8" s="37">
        <f t="shared" si="0"/>
        <v>56693</v>
      </c>
      <c r="F8" s="38">
        <f t="shared" si="0"/>
        <v>148562</v>
      </c>
      <c r="G8" s="39">
        <f t="shared" si="0"/>
        <v>0</v>
      </c>
      <c r="H8" s="40">
        <f t="shared" si="0"/>
        <v>205255</v>
      </c>
      <c r="I8" s="37">
        <f t="shared" si="0"/>
        <v>0</v>
      </c>
      <c r="J8" s="38">
        <f t="shared" si="0"/>
        <v>0</v>
      </c>
      <c r="K8" s="39">
        <f t="shared" si="0"/>
        <v>0</v>
      </c>
      <c r="L8" s="41">
        <f t="shared" si="0"/>
        <v>0</v>
      </c>
    </row>
    <row r="9" spans="1:12" s="42" customFormat="1" ht="15" customHeight="1" x14ac:dyDescent="0.2">
      <c r="A9" s="43">
        <v>2</v>
      </c>
      <c r="B9" s="44" t="s">
        <v>13</v>
      </c>
      <c r="C9" s="45"/>
      <c r="D9" s="46">
        <f t="shared" ref="D9:D21" si="1">H9+L9</f>
        <v>186755</v>
      </c>
      <c r="E9" s="47">
        <f>SUM(E10:E14)</f>
        <v>44193</v>
      </c>
      <c r="F9" s="48">
        <f>SUM(F10:F14)</f>
        <v>142562</v>
      </c>
      <c r="G9" s="49">
        <f>SUM(G10:G14)</f>
        <v>0</v>
      </c>
      <c r="H9" s="50">
        <f t="shared" ref="H9:H21" si="2">SUM(E9:G9)</f>
        <v>186755</v>
      </c>
      <c r="I9" s="47">
        <f>SUM(I10:I14)</f>
        <v>0</v>
      </c>
      <c r="J9" s="48">
        <f>SUM(J10:J14)</f>
        <v>0</v>
      </c>
      <c r="K9" s="49">
        <f>SUM(K10:K14)</f>
        <v>0</v>
      </c>
      <c r="L9" s="51">
        <f t="shared" ref="L9:L21" si="3">SUM(I9:K9)</f>
        <v>0</v>
      </c>
    </row>
    <row r="10" spans="1:12" s="62" customFormat="1" ht="15" customHeight="1" x14ac:dyDescent="0.25">
      <c r="A10" s="52">
        <v>3</v>
      </c>
      <c r="B10" s="53"/>
      <c r="C10" s="54" t="s">
        <v>14</v>
      </c>
      <c r="D10" s="63">
        <f t="shared" si="1"/>
        <v>0</v>
      </c>
      <c r="E10" s="55"/>
      <c r="F10" s="56"/>
      <c r="G10" s="57"/>
      <c r="H10" s="58">
        <f t="shared" si="2"/>
        <v>0</v>
      </c>
      <c r="I10" s="59"/>
      <c r="J10" s="60"/>
      <c r="K10" s="57"/>
      <c r="L10" s="61">
        <f t="shared" si="3"/>
        <v>0</v>
      </c>
    </row>
    <row r="11" spans="1:12" s="62" customFormat="1" ht="15" customHeight="1" x14ac:dyDescent="0.25">
      <c r="A11" s="52">
        <v>4</v>
      </c>
      <c r="B11" s="53"/>
      <c r="C11" s="54" t="s">
        <v>15</v>
      </c>
      <c r="D11" s="63">
        <f t="shared" si="1"/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3"/>
        <v>0</v>
      </c>
    </row>
    <row r="12" spans="1:12" s="62" customFormat="1" ht="15" customHeight="1" x14ac:dyDescent="0.25">
      <c r="A12" s="52">
        <v>5</v>
      </c>
      <c r="B12" s="53"/>
      <c r="C12" s="54" t="s">
        <v>30</v>
      </c>
      <c r="D12" s="63">
        <f t="shared" si="1"/>
        <v>23000</v>
      </c>
      <c r="E12" s="64"/>
      <c r="F12" s="65">
        <v>23000</v>
      </c>
      <c r="G12" s="66"/>
      <c r="H12" s="67">
        <f t="shared" si="2"/>
        <v>23000</v>
      </c>
      <c r="I12" s="68"/>
      <c r="J12" s="69"/>
      <c r="K12" s="66"/>
      <c r="L12" s="70">
        <f t="shared" si="3"/>
        <v>0</v>
      </c>
    </row>
    <row r="13" spans="1:12" s="62" customFormat="1" ht="15" customHeight="1" x14ac:dyDescent="0.25">
      <c r="A13" s="52">
        <v>6</v>
      </c>
      <c r="B13" s="53"/>
      <c r="C13" s="54" t="s">
        <v>31</v>
      </c>
      <c r="D13" s="63">
        <f t="shared" si="1"/>
        <v>163755</v>
      </c>
      <c r="E13" s="64">
        <v>44193</v>
      </c>
      <c r="F13" s="65">
        <v>119562</v>
      </c>
      <c r="G13" s="66"/>
      <c r="H13" s="67">
        <f t="shared" si="2"/>
        <v>163755</v>
      </c>
      <c r="I13" s="68"/>
      <c r="J13" s="69"/>
      <c r="K13" s="66"/>
      <c r="L13" s="70">
        <f t="shared" si="3"/>
        <v>0</v>
      </c>
    </row>
    <row r="14" spans="1:12" s="62" customFormat="1" ht="15" customHeight="1" x14ac:dyDescent="0.25">
      <c r="A14" s="71">
        <v>7</v>
      </c>
      <c r="B14" s="72"/>
      <c r="C14" s="73" t="s">
        <v>16</v>
      </c>
      <c r="D14" s="74">
        <f t="shared" si="1"/>
        <v>0</v>
      </c>
      <c r="E14" s="75"/>
      <c r="F14" s="76"/>
      <c r="G14" s="77"/>
      <c r="H14" s="78">
        <f t="shared" si="2"/>
        <v>0</v>
      </c>
      <c r="I14" s="79"/>
      <c r="J14" s="80"/>
      <c r="K14" s="77"/>
      <c r="L14" s="81">
        <f t="shared" si="3"/>
        <v>0</v>
      </c>
    </row>
    <row r="15" spans="1:12" s="42" customFormat="1" ht="15" customHeight="1" x14ac:dyDescent="0.25">
      <c r="A15" s="82">
        <v>8</v>
      </c>
      <c r="B15" s="83" t="s">
        <v>17</v>
      </c>
      <c r="C15" s="84"/>
      <c r="D15" s="85">
        <f t="shared" si="1"/>
        <v>6000</v>
      </c>
      <c r="E15" s="86"/>
      <c r="F15" s="87">
        <v>6000</v>
      </c>
      <c r="G15" s="88"/>
      <c r="H15" s="89">
        <f t="shared" si="2"/>
        <v>6000</v>
      </c>
      <c r="I15" s="90"/>
      <c r="J15" s="91"/>
      <c r="K15" s="88"/>
      <c r="L15" s="92">
        <f t="shared" si="3"/>
        <v>0</v>
      </c>
    </row>
    <row r="16" spans="1:12" s="42" customFormat="1" ht="15" customHeight="1" x14ac:dyDescent="0.25">
      <c r="A16" s="82">
        <v>9</v>
      </c>
      <c r="B16" s="83" t="s">
        <v>18</v>
      </c>
      <c r="C16" s="84"/>
      <c r="D16" s="85">
        <f t="shared" si="1"/>
        <v>0</v>
      </c>
      <c r="E16" s="86"/>
      <c r="F16" s="87"/>
      <c r="G16" s="88"/>
      <c r="H16" s="89">
        <f t="shared" si="2"/>
        <v>0</v>
      </c>
      <c r="I16" s="90"/>
      <c r="J16" s="91"/>
      <c r="K16" s="88"/>
      <c r="L16" s="92">
        <f t="shared" si="3"/>
        <v>0</v>
      </c>
    </row>
    <row r="17" spans="1:12" s="42" customFormat="1" ht="15" customHeight="1" x14ac:dyDescent="0.25">
      <c r="A17" s="43">
        <v>10</v>
      </c>
      <c r="B17" s="44" t="s">
        <v>19</v>
      </c>
      <c r="C17" s="44"/>
      <c r="D17" s="85">
        <f t="shared" si="1"/>
        <v>0</v>
      </c>
      <c r="E17" s="93"/>
      <c r="F17" s="94"/>
      <c r="G17" s="95"/>
      <c r="H17" s="96">
        <f t="shared" si="2"/>
        <v>0</v>
      </c>
      <c r="I17" s="97"/>
      <c r="J17" s="98"/>
      <c r="K17" s="95"/>
      <c r="L17" s="99">
        <f t="shared" si="3"/>
        <v>0</v>
      </c>
    </row>
    <row r="18" spans="1:12" s="42" customFormat="1" ht="15" customHeight="1" x14ac:dyDescent="0.25">
      <c r="A18" s="82">
        <v>11</v>
      </c>
      <c r="B18" s="84" t="s">
        <v>28</v>
      </c>
      <c r="C18" s="84"/>
      <c r="D18" s="100">
        <f t="shared" si="1"/>
        <v>12500</v>
      </c>
      <c r="E18" s="93">
        <v>12500</v>
      </c>
      <c r="F18" s="94"/>
      <c r="G18" s="95"/>
      <c r="H18" s="96">
        <f t="shared" si="2"/>
        <v>12500</v>
      </c>
      <c r="I18" s="97"/>
      <c r="J18" s="98"/>
      <c r="K18" s="95"/>
      <c r="L18" s="99">
        <f t="shared" si="3"/>
        <v>0</v>
      </c>
    </row>
    <row r="19" spans="1:12" s="42" customFormat="1" ht="15" customHeight="1" x14ac:dyDescent="0.25">
      <c r="A19" s="82">
        <v>12</v>
      </c>
      <c r="B19" s="84" t="s">
        <v>29</v>
      </c>
      <c r="C19" s="84"/>
      <c r="D19" s="100">
        <f t="shared" si="1"/>
        <v>0</v>
      </c>
      <c r="E19" s="93"/>
      <c r="F19" s="94"/>
      <c r="G19" s="95"/>
      <c r="H19" s="96">
        <f t="shared" si="2"/>
        <v>0</v>
      </c>
      <c r="I19" s="97"/>
      <c r="J19" s="98"/>
      <c r="K19" s="95"/>
      <c r="L19" s="99">
        <f t="shared" si="3"/>
        <v>0</v>
      </c>
    </row>
    <row r="20" spans="1:12" s="42" customFormat="1" ht="15" customHeight="1" x14ac:dyDescent="0.25">
      <c r="A20" s="82">
        <v>13</v>
      </c>
      <c r="B20" s="84" t="s">
        <v>20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2" s="42" customFormat="1" ht="15" customHeight="1" thickBot="1" x14ac:dyDescent="0.3">
      <c r="A21" s="101">
        <v>14</v>
      </c>
      <c r="B21" s="102" t="s">
        <v>21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</row>
    <row r="22" spans="1:12" s="110" customFormat="1" ht="11.25" x14ac:dyDescent="0.2">
      <c r="A22" s="109" t="s">
        <v>26</v>
      </c>
      <c r="B22" s="109" t="s">
        <v>22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s="110" customFormat="1" ht="11.25" x14ac:dyDescent="0.2">
      <c r="A23" s="109"/>
      <c r="B23" s="109" t="s">
        <v>24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10" customFormat="1" ht="11.25" x14ac:dyDescent="0.2">
      <c r="A24" s="109" t="s">
        <v>27</v>
      </c>
      <c r="B24" s="109" t="s">
        <v>35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s="112" customFormat="1" ht="12" x14ac:dyDescent="0.2">
      <c r="A25" s="111" t="s">
        <v>23</v>
      </c>
      <c r="B25" s="111"/>
      <c r="C25" s="111"/>
      <c r="E25" s="113"/>
    </row>
  </sheetData>
  <mergeCells count="4">
    <mergeCell ref="D3:L3"/>
    <mergeCell ref="B4:C5"/>
    <mergeCell ref="E4:H4"/>
    <mergeCell ref="I4:L4"/>
  </mergeCells>
  <printOptions horizontalCentered="1"/>
  <pageMargins left="0.59055118110236227" right="0.31496062992125984" top="0.5" bottom="0.24" header="0.19685039370078741" footer="0.16"/>
  <pageSetup paperSize="9" scale="90" orientation="landscape" r:id="rId1"/>
  <headerFooter alignWithMargins="0">
    <oddHeader>&amp;L&amp;"Arial CE,kurzíva\&amp;11Osnova rozpočtu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"/>
  <sheetViews>
    <sheetView workbookViewId="0"/>
  </sheetViews>
  <sheetFormatPr defaultRowHeight="15" x14ac:dyDescent="0.25"/>
  <sheetData>
    <row r="1" spans="1:9" x14ac:dyDescent="0.25">
      <c r="A1" s="115" t="s">
        <v>36</v>
      </c>
    </row>
    <row r="2" spans="1:9" ht="15.75" thickBot="1" x14ac:dyDescent="0.3"/>
    <row r="3" spans="1:9" ht="44.25" customHeight="1" thickBot="1" x14ac:dyDescent="0.3">
      <c r="A3" s="335" t="s">
        <v>94</v>
      </c>
      <c r="B3" s="336"/>
      <c r="C3" s="336"/>
      <c r="D3" s="336"/>
      <c r="E3" s="336"/>
      <c r="F3" s="336"/>
      <c r="G3" s="336"/>
      <c r="H3" s="336"/>
      <c r="I3" s="337"/>
    </row>
    <row r="4" spans="1:9" ht="36.75" customHeight="1" thickBot="1" x14ac:dyDescent="0.3">
      <c r="A4" s="335" t="s">
        <v>37</v>
      </c>
      <c r="B4" s="336"/>
      <c r="C4" s="336"/>
      <c r="D4" s="336"/>
      <c r="E4" s="336"/>
      <c r="F4" s="336"/>
      <c r="G4" s="336"/>
      <c r="H4" s="336"/>
      <c r="I4" s="337"/>
    </row>
  </sheetData>
  <mergeCells count="2">
    <mergeCell ref="A3:I3"/>
    <mergeCell ref="A4:I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/>
  </sheetViews>
  <sheetFormatPr defaultRowHeight="12.75" x14ac:dyDescent="0.2"/>
  <cols>
    <col min="1" max="1" width="4.5703125" style="117" customWidth="1"/>
    <col min="2" max="2" width="17.7109375" style="117" customWidth="1"/>
    <col min="3" max="3" width="8.42578125" style="118" customWidth="1"/>
    <col min="4" max="4" width="10" style="117" customWidth="1"/>
    <col min="5" max="5" width="7.7109375" style="118" customWidth="1"/>
    <col min="6" max="6" width="9" style="117" customWidth="1"/>
    <col min="7" max="7" width="10.7109375" style="117" customWidth="1"/>
    <col min="8" max="8" width="10" style="117" customWidth="1"/>
    <col min="9" max="9" width="3.5703125" style="117" customWidth="1"/>
    <col min="10" max="10" width="8.5703125" style="183" customWidth="1"/>
    <col min="11" max="11" width="10" style="117" customWidth="1"/>
    <col min="12" max="12" width="2.140625" style="117" customWidth="1"/>
    <col min="13" max="256" width="9.140625" style="117"/>
    <col min="257" max="257" width="4.5703125" style="117" customWidth="1"/>
    <col min="258" max="258" width="17.7109375" style="117" customWidth="1"/>
    <col min="259" max="259" width="8.42578125" style="117" customWidth="1"/>
    <col min="260" max="260" width="10" style="117" customWidth="1"/>
    <col min="261" max="261" width="7.7109375" style="117" customWidth="1"/>
    <col min="262" max="262" width="9" style="117" customWidth="1"/>
    <col min="263" max="263" width="10.7109375" style="117" customWidth="1"/>
    <col min="264" max="264" width="10" style="117" customWidth="1"/>
    <col min="265" max="265" width="3.5703125" style="117" customWidth="1"/>
    <col min="266" max="266" width="8.5703125" style="117" customWidth="1"/>
    <col min="267" max="267" width="10" style="117" customWidth="1"/>
    <col min="268" max="268" width="2.140625" style="117" customWidth="1"/>
    <col min="269" max="512" width="9.140625" style="117"/>
    <col min="513" max="513" width="4.5703125" style="117" customWidth="1"/>
    <col min="514" max="514" width="17.7109375" style="117" customWidth="1"/>
    <col min="515" max="515" width="8.42578125" style="117" customWidth="1"/>
    <col min="516" max="516" width="10" style="117" customWidth="1"/>
    <col min="517" max="517" width="7.7109375" style="117" customWidth="1"/>
    <col min="518" max="518" width="9" style="117" customWidth="1"/>
    <col min="519" max="519" width="10.7109375" style="117" customWidth="1"/>
    <col min="520" max="520" width="10" style="117" customWidth="1"/>
    <col min="521" max="521" width="3.5703125" style="117" customWidth="1"/>
    <col min="522" max="522" width="8.5703125" style="117" customWidth="1"/>
    <col min="523" max="523" width="10" style="117" customWidth="1"/>
    <col min="524" max="524" width="2.140625" style="117" customWidth="1"/>
    <col min="525" max="768" width="9.140625" style="117"/>
    <col min="769" max="769" width="4.5703125" style="117" customWidth="1"/>
    <col min="770" max="770" width="17.7109375" style="117" customWidth="1"/>
    <col min="771" max="771" width="8.42578125" style="117" customWidth="1"/>
    <col min="772" max="772" width="10" style="117" customWidth="1"/>
    <col min="773" max="773" width="7.7109375" style="117" customWidth="1"/>
    <col min="774" max="774" width="9" style="117" customWidth="1"/>
    <col min="775" max="775" width="10.7109375" style="117" customWidth="1"/>
    <col min="776" max="776" width="10" style="117" customWidth="1"/>
    <col min="777" max="777" width="3.5703125" style="117" customWidth="1"/>
    <col min="778" max="778" width="8.5703125" style="117" customWidth="1"/>
    <col min="779" max="779" width="10" style="117" customWidth="1"/>
    <col min="780" max="780" width="2.140625" style="117" customWidth="1"/>
    <col min="781" max="1024" width="9.140625" style="117"/>
    <col min="1025" max="1025" width="4.5703125" style="117" customWidth="1"/>
    <col min="1026" max="1026" width="17.7109375" style="117" customWidth="1"/>
    <col min="1027" max="1027" width="8.42578125" style="117" customWidth="1"/>
    <col min="1028" max="1028" width="10" style="117" customWidth="1"/>
    <col min="1029" max="1029" width="7.7109375" style="117" customWidth="1"/>
    <col min="1030" max="1030" width="9" style="117" customWidth="1"/>
    <col min="1031" max="1031" width="10.7109375" style="117" customWidth="1"/>
    <col min="1032" max="1032" width="10" style="117" customWidth="1"/>
    <col min="1033" max="1033" width="3.5703125" style="117" customWidth="1"/>
    <col min="1034" max="1034" width="8.5703125" style="117" customWidth="1"/>
    <col min="1035" max="1035" width="10" style="117" customWidth="1"/>
    <col min="1036" max="1036" width="2.140625" style="117" customWidth="1"/>
    <col min="1037" max="1280" width="9.140625" style="117"/>
    <col min="1281" max="1281" width="4.5703125" style="117" customWidth="1"/>
    <col min="1282" max="1282" width="17.7109375" style="117" customWidth="1"/>
    <col min="1283" max="1283" width="8.42578125" style="117" customWidth="1"/>
    <col min="1284" max="1284" width="10" style="117" customWidth="1"/>
    <col min="1285" max="1285" width="7.7109375" style="117" customWidth="1"/>
    <col min="1286" max="1286" width="9" style="117" customWidth="1"/>
    <col min="1287" max="1287" width="10.7109375" style="117" customWidth="1"/>
    <col min="1288" max="1288" width="10" style="117" customWidth="1"/>
    <col min="1289" max="1289" width="3.5703125" style="117" customWidth="1"/>
    <col min="1290" max="1290" width="8.5703125" style="117" customWidth="1"/>
    <col min="1291" max="1291" width="10" style="117" customWidth="1"/>
    <col min="1292" max="1292" width="2.140625" style="117" customWidth="1"/>
    <col min="1293" max="1536" width="9.140625" style="117"/>
    <col min="1537" max="1537" width="4.5703125" style="117" customWidth="1"/>
    <col min="1538" max="1538" width="17.7109375" style="117" customWidth="1"/>
    <col min="1539" max="1539" width="8.42578125" style="117" customWidth="1"/>
    <col min="1540" max="1540" width="10" style="117" customWidth="1"/>
    <col min="1541" max="1541" width="7.7109375" style="117" customWidth="1"/>
    <col min="1542" max="1542" width="9" style="117" customWidth="1"/>
    <col min="1543" max="1543" width="10.7109375" style="117" customWidth="1"/>
    <col min="1544" max="1544" width="10" style="117" customWidth="1"/>
    <col min="1545" max="1545" width="3.5703125" style="117" customWidth="1"/>
    <col min="1546" max="1546" width="8.5703125" style="117" customWidth="1"/>
    <col min="1547" max="1547" width="10" style="117" customWidth="1"/>
    <col min="1548" max="1548" width="2.140625" style="117" customWidth="1"/>
    <col min="1549" max="1792" width="9.140625" style="117"/>
    <col min="1793" max="1793" width="4.5703125" style="117" customWidth="1"/>
    <col min="1794" max="1794" width="17.7109375" style="117" customWidth="1"/>
    <col min="1795" max="1795" width="8.42578125" style="117" customWidth="1"/>
    <col min="1796" max="1796" width="10" style="117" customWidth="1"/>
    <col min="1797" max="1797" width="7.7109375" style="117" customWidth="1"/>
    <col min="1798" max="1798" width="9" style="117" customWidth="1"/>
    <col min="1799" max="1799" width="10.7109375" style="117" customWidth="1"/>
    <col min="1800" max="1800" width="10" style="117" customWidth="1"/>
    <col min="1801" max="1801" width="3.5703125" style="117" customWidth="1"/>
    <col min="1802" max="1802" width="8.5703125" style="117" customWidth="1"/>
    <col min="1803" max="1803" width="10" style="117" customWidth="1"/>
    <col min="1804" max="1804" width="2.140625" style="117" customWidth="1"/>
    <col min="1805" max="2048" width="9.140625" style="117"/>
    <col min="2049" max="2049" width="4.5703125" style="117" customWidth="1"/>
    <col min="2050" max="2050" width="17.7109375" style="117" customWidth="1"/>
    <col min="2051" max="2051" width="8.42578125" style="117" customWidth="1"/>
    <col min="2052" max="2052" width="10" style="117" customWidth="1"/>
    <col min="2053" max="2053" width="7.7109375" style="117" customWidth="1"/>
    <col min="2054" max="2054" width="9" style="117" customWidth="1"/>
    <col min="2055" max="2055" width="10.7109375" style="117" customWidth="1"/>
    <col min="2056" max="2056" width="10" style="117" customWidth="1"/>
    <col min="2057" max="2057" width="3.5703125" style="117" customWidth="1"/>
    <col min="2058" max="2058" width="8.5703125" style="117" customWidth="1"/>
    <col min="2059" max="2059" width="10" style="117" customWidth="1"/>
    <col min="2060" max="2060" width="2.140625" style="117" customWidth="1"/>
    <col min="2061" max="2304" width="9.140625" style="117"/>
    <col min="2305" max="2305" width="4.5703125" style="117" customWidth="1"/>
    <col min="2306" max="2306" width="17.7109375" style="117" customWidth="1"/>
    <col min="2307" max="2307" width="8.42578125" style="117" customWidth="1"/>
    <col min="2308" max="2308" width="10" style="117" customWidth="1"/>
    <col min="2309" max="2309" width="7.7109375" style="117" customWidth="1"/>
    <col min="2310" max="2310" width="9" style="117" customWidth="1"/>
    <col min="2311" max="2311" width="10.7109375" style="117" customWidth="1"/>
    <col min="2312" max="2312" width="10" style="117" customWidth="1"/>
    <col min="2313" max="2313" width="3.5703125" style="117" customWidth="1"/>
    <col min="2314" max="2314" width="8.5703125" style="117" customWidth="1"/>
    <col min="2315" max="2315" width="10" style="117" customWidth="1"/>
    <col min="2316" max="2316" width="2.140625" style="117" customWidth="1"/>
    <col min="2317" max="2560" width="9.140625" style="117"/>
    <col min="2561" max="2561" width="4.5703125" style="117" customWidth="1"/>
    <col min="2562" max="2562" width="17.7109375" style="117" customWidth="1"/>
    <col min="2563" max="2563" width="8.42578125" style="117" customWidth="1"/>
    <col min="2564" max="2564" width="10" style="117" customWidth="1"/>
    <col min="2565" max="2565" width="7.7109375" style="117" customWidth="1"/>
    <col min="2566" max="2566" width="9" style="117" customWidth="1"/>
    <col min="2567" max="2567" width="10.7109375" style="117" customWidth="1"/>
    <col min="2568" max="2568" width="10" style="117" customWidth="1"/>
    <col min="2569" max="2569" width="3.5703125" style="117" customWidth="1"/>
    <col min="2570" max="2570" width="8.5703125" style="117" customWidth="1"/>
    <col min="2571" max="2571" width="10" style="117" customWidth="1"/>
    <col min="2572" max="2572" width="2.140625" style="117" customWidth="1"/>
    <col min="2573" max="2816" width="9.140625" style="117"/>
    <col min="2817" max="2817" width="4.5703125" style="117" customWidth="1"/>
    <col min="2818" max="2818" width="17.7109375" style="117" customWidth="1"/>
    <col min="2819" max="2819" width="8.42578125" style="117" customWidth="1"/>
    <col min="2820" max="2820" width="10" style="117" customWidth="1"/>
    <col min="2821" max="2821" width="7.7109375" style="117" customWidth="1"/>
    <col min="2822" max="2822" width="9" style="117" customWidth="1"/>
    <col min="2823" max="2823" width="10.7109375" style="117" customWidth="1"/>
    <col min="2824" max="2824" width="10" style="117" customWidth="1"/>
    <col min="2825" max="2825" width="3.5703125" style="117" customWidth="1"/>
    <col min="2826" max="2826" width="8.5703125" style="117" customWidth="1"/>
    <col min="2827" max="2827" width="10" style="117" customWidth="1"/>
    <col min="2828" max="2828" width="2.140625" style="117" customWidth="1"/>
    <col min="2829" max="3072" width="9.140625" style="117"/>
    <col min="3073" max="3073" width="4.5703125" style="117" customWidth="1"/>
    <col min="3074" max="3074" width="17.7109375" style="117" customWidth="1"/>
    <col min="3075" max="3075" width="8.42578125" style="117" customWidth="1"/>
    <col min="3076" max="3076" width="10" style="117" customWidth="1"/>
    <col min="3077" max="3077" width="7.7109375" style="117" customWidth="1"/>
    <col min="3078" max="3078" width="9" style="117" customWidth="1"/>
    <col min="3079" max="3079" width="10.7109375" style="117" customWidth="1"/>
    <col min="3080" max="3080" width="10" style="117" customWidth="1"/>
    <col min="3081" max="3081" width="3.5703125" style="117" customWidth="1"/>
    <col min="3082" max="3082" width="8.5703125" style="117" customWidth="1"/>
    <col min="3083" max="3083" width="10" style="117" customWidth="1"/>
    <col min="3084" max="3084" width="2.140625" style="117" customWidth="1"/>
    <col min="3085" max="3328" width="9.140625" style="117"/>
    <col min="3329" max="3329" width="4.5703125" style="117" customWidth="1"/>
    <col min="3330" max="3330" width="17.7109375" style="117" customWidth="1"/>
    <col min="3331" max="3331" width="8.42578125" style="117" customWidth="1"/>
    <col min="3332" max="3332" width="10" style="117" customWidth="1"/>
    <col min="3333" max="3333" width="7.7109375" style="117" customWidth="1"/>
    <col min="3334" max="3334" width="9" style="117" customWidth="1"/>
    <col min="3335" max="3335" width="10.7109375" style="117" customWidth="1"/>
    <col min="3336" max="3336" width="10" style="117" customWidth="1"/>
    <col min="3337" max="3337" width="3.5703125" style="117" customWidth="1"/>
    <col min="3338" max="3338" width="8.5703125" style="117" customWidth="1"/>
    <col min="3339" max="3339" width="10" style="117" customWidth="1"/>
    <col min="3340" max="3340" width="2.140625" style="117" customWidth="1"/>
    <col min="3341" max="3584" width="9.140625" style="117"/>
    <col min="3585" max="3585" width="4.5703125" style="117" customWidth="1"/>
    <col min="3586" max="3586" width="17.7109375" style="117" customWidth="1"/>
    <col min="3587" max="3587" width="8.42578125" style="117" customWidth="1"/>
    <col min="3588" max="3588" width="10" style="117" customWidth="1"/>
    <col min="3589" max="3589" width="7.7109375" style="117" customWidth="1"/>
    <col min="3590" max="3590" width="9" style="117" customWidth="1"/>
    <col min="3591" max="3591" width="10.7109375" style="117" customWidth="1"/>
    <col min="3592" max="3592" width="10" style="117" customWidth="1"/>
    <col min="3593" max="3593" width="3.5703125" style="117" customWidth="1"/>
    <col min="3594" max="3594" width="8.5703125" style="117" customWidth="1"/>
    <col min="3595" max="3595" width="10" style="117" customWidth="1"/>
    <col min="3596" max="3596" width="2.140625" style="117" customWidth="1"/>
    <col min="3597" max="3840" width="9.140625" style="117"/>
    <col min="3841" max="3841" width="4.5703125" style="117" customWidth="1"/>
    <col min="3842" max="3842" width="17.7109375" style="117" customWidth="1"/>
    <col min="3843" max="3843" width="8.42578125" style="117" customWidth="1"/>
    <col min="3844" max="3844" width="10" style="117" customWidth="1"/>
    <col min="3845" max="3845" width="7.7109375" style="117" customWidth="1"/>
    <col min="3846" max="3846" width="9" style="117" customWidth="1"/>
    <col min="3847" max="3847" width="10.7109375" style="117" customWidth="1"/>
    <col min="3848" max="3848" width="10" style="117" customWidth="1"/>
    <col min="3849" max="3849" width="3.5703125" style="117" customWidth="1"/>
    <col min="3850" max="3850" width="8.5703125" style="117" customWidth="1"/>
    <col min="3851" max="3851" width="10" style="117" customWidth="1"/>
    <col min="3852" max="3852" width="2.140625" style="117" customWidth="1"/>
    <col min="3853" max="4096" width="9.140625" style="117"/>
    <col min="4097" max="4097" width="4.5703125" style="117" customWidth="1"/>
    <col min="4098" max="4098" width="17.7109375" style="117" customWidth="1"/>
    <col min="4099" max="4099" width="8.42578125" style="117" customWidth="1"/>
    <col min="4100" max="4100" width="10" style="117" customWidth="1"/>
    <col min="4101" max="4101" width="7.7109375" style="117" customWidth="1"/>
    <col min="4102" max="4102" width="9" style="117" customWidth="1"/>
    <col min="4103" max="4103" width="10.7109375" style="117" customWidth="1"/>
    <col min="4104" max="4104" width="10" style="117" customWidth="1"/>
    <col min="4105" max="4105" width="3.5703125" style="117" customWidth="1"/>
    <col min="4106" max="4106" width="8.5703125" style="117" customWidth="1"/>
    <col min="4107" max="4107" width="10" style="117" customWidth="1"/>
    <col min="4108" max="4108" width="2.140625" style="117" customWidth="1"/>
    <col min="4109" max="4352" width="9.140625" style="117"/>
    <col min="4353" max="4353" width="4.5703125" style="117" customWidth="1"/>
    <col min="4354" max="4354" width="17.7109375" style="117" customWidth="1"/>
    <col min="4355" max="4355" width="8.42578125" style="117" customWidth="1"/>
    <col min="4356" max="4356" width="10" style="117" customWidth="1"/>
    <col min="4357" max="4357" width="7.7109375" style="117" customWidth="1"/>
    <col min="4358" max="4358" width="9" style="117" customWidth="1"/>
    <col min="4359" max="4359" width="10.7109375" style="117" customWidth="1"/>
    <col min="4360" max="4360" width="10" style="117" customWidth="1"/>
    <col min="4361" max="4361" width="3.5703125" style="117" customWidth="1"/>
    <col min="4362" max="4362" width="8.5703125" style="117" customWidth="1"/>
    <col min="4363" max="4363" width="10" style="117" customWidth="1"/>
    <col min="4364" max="4364" width="2.140625" style="117" customWidth="1"/>
    <col min="4365" max="4608" width="9.140625" style="117"/>
    <col min="4609" max="4609" width="4.5703125" style="117" customWidth="1"/>
    <col min="4610" max="4610" width="17.7109375" style="117" customWidth="1"/>
    <col min="4611" max="4611" width="8.42578125" style="117" customWidth="1"/>
    <col min="4612" max="4612" width="10" style="117" customWidth="1"/>
    <col min="4613" max="4613" width="7.7109375" style="117" customWidth="1"/>
    <col min="4614" max="4614" width="9" style="117" customWidth="1"/>
    <col min="4615" max="4615" width="10.7109375" style="117" customWidth="1"/>
    <col min="4616" max="4616" width="10" style="117" customWidth="1"/>
    <col min="4617" max="4617" width="3.5703125" style="117" customWidth="1"/>
    <col min="4618" max="4618" width="8.5703125" style="117" customWidth="1"/>
    <col min="4619" max="4619" width="10" style="117" customWidth="1"/>
    <col min="4620" max="4620" width="2.140625" style="117" customWidth="1"/>
    <col min="4621" max="4864" width="9.140625" style="117"/>
    <col min="4865" max="4865" width="4.5703125" style="117" customWidth="1"/>
    <col min="4866" max="4866" width="17.7109375" style="117" customWidth="1"/>
    <col min="4867" max="4867" width="8.42578125" style="117" customWidth="1"/>
    <col min="4868" max="4868" width="10" style="117" customWidth="1"/>
    <col min="4869" max="4869" width="7.7109375" style="117" customWidth="1"/>
    <col min="4870" max="4870" width="9" style="117" customWidth="1"/>
    <col min="4871" max="4871" width="10.7109375" style="117" customWidth="1"/>
    <col min="4872" max="4872" width="10" style="117" customWidth="1"/>
    <col min="4873" max="4873" width="3.5703125" style="117" customWidth="1"/>
    <col min="4874" max="4874" width="8.5703125" style="117" customWidth="1"/>
    <col min="4875" max="4875" width="10" style="117" customWidth="1"/>
    <col min="4876" max="4876" width="2.140625" style="117" customWidth="1"/>
    <col min="4877" max="5120" width="9.140625" style="117"/>
    <col min="5121" max="5121" width="4.5703125" style="117" customWidth="1"/>
    <col min="5122" max="5122" width="17.7109375" style="117" customWidth="1"/>
    <col min="5123" max="5123" width="8.42578125" style="117" customWidth="1"/>
    <col min="5124" max="5124" width="10" style="117" customWidth="1"/>
    <col min="5125" max="5125" width="7.7109375" style="117" customWidth="1"/>
    <col min="5126" max="5126" width="9" style="117" customWidth="1"/>
    <col min="5127" max="5127" width="10.7109375" style="117" customWidth="1"/>
    <col min="5128" max="5128" width="10" style="117" customWidth="1"/>
    <col min="5129" max="5129" width="3.5703125" style="117" customWidth="1"/>
    <col min="5130" max="5130" width="8.5703125" style="117" customWidth="1"/>
    <col min="5131" max="5131" width="10" style="117" customWidth="1"/>
    <col min="5132" max="5132" width="2.140625" style="117" customWidth="1"/>
    <col min="5133" max="5376" width="9.140625" style="117"/>
    <col min="5377" max="5377" width="4.5703125" style="117" customWidth="1"/>
    <col min="5378" max="5378" width="17.7109375" style="117" customWidth="1"/>
    <col min="5379" max="5379" width="8.42578125" style="117" customWidth="1"/>
    <col min="5380" max="5380" width="10" style="117" customWidth="1"/>
    <col min="5381" max="5381" width="7.7109375" style="117" customWidth="1"/>
    <col min="5382" max="5382" width="9" style="117" customWidth="1"/>
    <col min="5383" max="5383" width="10.7109375" style="117" customWidth="1"/>
    <col min="5384" max="5384" width="10" style="117" customWidth="1"/>
    <col min="5385" max="5385" width="3.5703125" style="117" customWidth="1"/>
    <col min="5386" max="5386" width="8.5703125" style="117" customWidth="1"/>
    <col min="5387" max="5387" width="10" style="117" customWidth="1"/>
    <col min="5388" max="5388" width="2.140625" style="117" customWidth="1"/>
    <col min="5389" max="5632" width="9.140625" style="117"/>
    <col min="5633" max="5633" width="4.5703125" style="117" customWidth="1"/>
    <col min="5634" max="5634" width="17.7109375" style="117" customWidth="1"/>
    <col min="5635" max="5635" width="8.42578125" style="117" customWidth="1"/>
    <col min="5636" max="5636" width="10" style="117" customWidth="1"/>
    <col min="5637" max="5637" width="7.7109375" style="117" customWidth="1"/>
    <col min="5638" max="5638" width="9" style="117" customWidth="1"/>
    <col min="5639" max="5639" width="10.7109375" style="117" customWidth="1"/>
    <col min="5640" max="5640" width="10" style="117" customWidth="1"/>
    <col min="5641" max="5641" width="3.5703125" style="117" customWidth="1"/>
    <col min="5642" max="5642" width="8.5703125" style="117" customWidth="1"/>
    <col min="5643" max="5643" width="10" style="117" customWidth="1"/>
    <col min="5644" max="5644" width="2.140625" style="117" customWidth="1"/>
    <col min="5645" max="5888" width="9.140625" style="117"/>
    <col min="5889" max="5889" width="4.5703125" style="117" customWidth="1"/>
    <col min="5890" max="5890" width="17.7109375" style="117" customWidth="1"/>
    <col min="5891" max="5891" width="8.42578125" style="117" customWidth="1"/>
    <col min="5892" max="5892" width="10" style="117" customWidth="1"/>
    <col min="5893" max="5893" width="7.7109375" style="117" customWidth="1"/>
    <col min="5894" max="5894" width="9" style="117" customWidth="1"/>
    <col min="5895" max="5895" width="10.7109375" style="117" customWidth="1"/>
    <col min="5896" max="5896" width="10" style="117" customWidth="1"/>
    <col min="5897" max="5897" width="3.5703125" style="117" customWidth="1"/>
    <col min="5898" max="5898" width="8.5703125" style="117" customWidth="1"/>
    <col min="5899" max="5899" width="10" style="117" customWidth="1"/>
    <col min="5900" max="5900" width="2.140625" style="117" customWidth="1"/>
    <col min="5901" max="6144" width="9.140625" style="117"/>
    <col min="6145" max="6145" width="4.5703125" style="117" customWidth="1"/>
    <col min="6146" max="6146" width="17.7109375" style="117" customWidth="1"/>
    <col min="6147" max="6147" width="8.42578125" style="117" customWidth="1"/>
    <col min="6148" max="6148" width="10" style="117" customWidth="1"/>
    <col min="6149" max="6149" width="7.7109375" style="117" customWidth="1"/>
    <col min="6150" max="6150" width="9" style="117" customWidth="1"/>
    <col min="6151" max="6151" width="10.7109375" style="117" customWidth="1"/>
    <col min="6152" max="6152" width="10" style="117" customWidth="1"/>
    <col min="6153" max="6153" width="3.5703125" style="117" customWidth="1"/>
    <col min="6154" max="6154" width="8.5703125" style="117" customWidth="1"/>
    <col min="6155" max="6155" width="10" style="117" customWidth="1"/>
    <col min="6156" max="6156" width="2.140625" style="117" customWidth="1"/>
    <col min="6157" max="6400" width="9.140625" style="117"/>
    <col min="6401" max="6401" width="4.5703125" style="117" customWidth="1"/>
    <col min="6402" max="6402" width="17.7109375" style="117" customWidth="1"/>
    <col min="6403" max="6403" width="8.42578125" style="117" customWidth="1"/>
    <col min="6404" max="6404" width="10" style="117" customWidth="1"/>
    <col min="6405" max="6405" width="7.7109375" style="117" customWidth="1"/>
    <col min="6406" max="6406" width="9" style="117" customWidth="1"/>
    <col min="6407" max="6407" width="10.7109375" style="117" customWidth="1"/>
    <col min="6408" max="6408" width="10" style="117" customWidth="1"/>
    <col min="6409" max="6409" width="3.5703125" style="117" customWidth="1"/>
    <col min="6410" max="6410" width="8.5703125" style="117" customWidth="1"/>
    <col min="6411" max="6411" width="10" style="117" customWidth="1"/>
    <col min="6412" max="6412" width="2.140625" style="117" customWidth="1"/>
    <col min="6413" max="6656" width="9.140625" style="117"/>
    <col min="6657" max="6657" width="4.5703125" style="117" customWidth="1"/>
    <col min="6658" max="6658" width="17.7109375" style="117" customWidth="1"/>
    <col min="6659" max="6659" width="8.42578125" style="117" customWidth="1"/>
    <col min="6660" max="6660" width="10" style="117" customWidth="1"/>
    <col min="6661" max="6661" width="7.7109375" style="117" customWidth="1"/>
    <col min="6662" max="6662" width="9" style="117" customWidth="1"/>
    <col min="6663" max="6663" width="10.7109375" style="117" customWidth="1"/>
    <col min="6664" max="6664" width="10" style="117" customWidth="1"/>
    <col min="6665" max="6665" width="3.5703125" style="117" customWidth="1"/>
    <col min="6666" max="6666" width="8.5703125" style="117" customWidth="1"/>
    <col min="6667" max="6667" width="10" style="117" customWidth="1"/>
    <col min="6668" max="6668" width="2.140625" style="117" customWidth="1"/>
    <col min="6669" max="6912" width="9.140625" style="117"/>
    <col min="6913" max="6913" width="4.5703125" style="117" customWidth="1"/>
    <col min="6914" max="6914" width="17.7109375" style="117" customWidth="1"/>
    <col min="6915" max="6915" width="8.42578125" style="117" customWidth="1"/>
    <col min="6916" max="6916" width="10" style="117" customWidth="1"/>
    <col min="6917" max="6917" width="7.7109375" style="117" customWidth="1"/>
    <col min="6918" max="6918" width="9" style="117" customWidth="1"/>
    <col min="6919" max="6919" width="10.7109375" style="117" customWidth="1"/>
    <col min="6920" max="6920" width="10" style="117" customWidth="1"/>
    <col min="6921" max="6921" width="3.5703125" style="117" customWidth="1"/>
    <col min="6922" max="6922" width="8.5703125" style="117" customWidth="1"/>
    <col min="6923" max="6923" width="10" style="117" customWidth="1"/>
    <col min="6924" max="6924" width="2.140625" style="117" customWidth="1"/>
    <col min="6925" max="7168" width="9.140625" style="117"/>
    <col min="7169" max="7169" width="4.5703125" style="117" customWidth="1"/>
    <col min="7170" max="7170" width="17.7109375" style="117" customWidth="1"/>
    <col min="7171" max="7171" width="8.42578125" style="117" customWidth="1"/>
    <col min="7172" max="7172" width="10" style="117" customWidth="1"/>
    <col min="7173" max="7173" width="7.7109375" style="117" customWidth="1"/>
    <col min="7174" max="7174" width="9" style="117" customWidth="1"/>
    <col min="7175" max="7175" width="10.7109375" style="117" customWidth="1"/>
    <col min="7176" max="7176" width="10" style="117" customWidth="1"/>
    <col min="7177" max="7177" width="3.5703125" style="117" customWidth="1"/>
    <col min="7178" max="7178" width="8.5703125" style="117" customWidth="1"/>
    <col min="7179" max="7179" width="10" style="117" customWidth="1"/>
    <col min="7180" max="7180" width="2.140625" style="117" customWidth="1"/>
    <col min="7181" max="7424" width="9.140625" style="117"/>
    <col min="7425" max="7425" width="4.5703125" style="117" customWidth="1"/>
    <col min="7426" max="7426" width="17.7109375" style="117" customWidth="1"/>
    <col min="7427" max="7427" width="8.42578125" style="117" customWidth="1"/>
    <col min="7428" max="7428" width="10" style="117" customWidth="1"/>
    <col min="7429" max="7429" width="7.7109375" style="117" customWidth="1"/>
    <col min="7430" max="7430" width="9" style="117" customWidth="1"/>
    <col min="7431" max="7431" width="10.7109375" style="117" customWidth="1"/>
    <col min="7432" max="7432" width="10" style="117" customWidth="1"/>
    <col min="7433" max="7433" width="3.5703125" style="117" customWidth="1"/>
    <col min="7434" max="7434" width="8.5703125" style="117" customWidth="1"/>
    <col min="7435" max="7435" width="10" style="117" customWidth="1"/>
    <col min="7436" max="7436" width="2.140625" style="117" customWidth="1"/>
    <col min="7437" max="7680" width="9.140625" style="117"/>
    <col min="7681" max="7681" width="4.5703125" style="117" customWidth="1"/>
    <col min="7682" max="7682" width="17.7109375" style="117" customWidth="1"/>
    <col min="7683" max="7683" width="8.42578125" style="117" customWidth="1"/>
    <col min="7684" max="7684" width="10" style="117" customWidth="1"/>
    <col min="7685" max="7685" width="7.7109375" style="117" customWidth="1"/>
    <col min="7686" max="7686" width="9" style="117" customWidth="1"/>
    <col min="7687" max="7687" width="10.7109375" style="117" customWidth="1"/>
    <col min="7688" max="7688" width="10" style="117" customWidth="1"/>
    <col min="7689" max="7689" width="3.5703125" style="117" customWidth="1"/>
    <col min="7690" max="7690" width="8.5703125" style="117" customWidth="1"/>
    <col min="7691" max="7691" width="10" style="117" customWidth="1"/>
    <col min="7692" max="7692" width="2.140625" style="117" customWidth="1"/>
    <col min="7693" max="7936" width="9.140625" style="117"/>
    <col min="7937" max="7937" width="4.5703125" style="117" customWidth="1"/>
    <col min="7938" max="7938" width="17.7109375" style="117" customWidth="1"/>
    <col min="7939" max="7939" width="8.42578125" style="117" customWidth="1"/>
    <col min="7940" max="7940" width="10" style="117" customWidth="1"/>
    <col min="7941" max="7941" width="7.7109375" style="117" customWidth="1"/>
    <col min="7942" max="7942" width="9" style="117" customWidth="1"/>
    <col min="7943" max="7943" width="10.7109375" style="117" customWidth="1"/>
    <col min="7944" max="7944" width="10" style="117" customWidth="1"/>
    <col min="7945" max="7945" width="3.5703125" style="117" customWidth="1"/>
    <col min="7946" max="7946" width="8.5703125" style="117" customWidth="1"/>
    <col min="7947" max="7947" width="10" style="117" customWidth="1"/>
    <col min="7948" max="7948" width="2.140625" style="117" customWidth="1"/>
    <col min="7949" max="8192" width="9.140625" style="117"/>
    <col min="8193" max="8193" width="4.5703125" style="117" customWidth="1"/>
    <col min="8194" max="8194" width="17.7109375" style="117" customWidth="1"/>
    <col min="8195" max="8195" width="8.42578125" style="117" customWidth="1"/>
    <col min="8196" max="8196" width="10" style="117" customWidth="1"/>
    <col min="8197" max="8197" width="7.7109375" style="117" customWidth="1"/>
    <col min="8198" max="8198" width="9" style="117" customWidth="1"/>
    <col min="8199" max="8199" width="10.7109375" style="117" customWidth="1"/>
    <col min="8200" max="8200" width="10" style="117" customWidth="1"/>
    <col min="8201" max="8201" width="3.5703125" style="117" customWidth="1"/>
    <col min="8202" max="8202" width="8.5703125" style="117" customWidth="1"/>
    <col min="8203" max="8203" width="10" style="117" customWidth="1"/>
    <col min="8204" max="8204" width="2.140625" style="117" customWidth="1"/>
    <col min="8205" max="8448" width="9.140625" style="117"/>
    <col min="8449" max="8449" width="4.5703125" style="117" customWidth="1"/>
    <col min="8450" max="8450" width="17.7109375" style="117" customWidth="1"/>
    <col min="8451" max="8451" width="8.42578125" style="117" customWidth="1"/>
    <col min="8452" max="8452" width="10" style="117" customWidth="1"/>
    <col min="8453" max="8453" width="7.7109375" style="117" customWidth="1"/>
    <col min="8454" max="8454" width="9" style="117" customWidth="1"/>
    <col min="8455" max="8455" width="10.7109375" style="117" customWidth="1"/>
    <col min="8456" max="8456" width="10" style="117" customWidth="1"/>
    <col min="8457" max="8457" width="3.5703125" style="117" customWidth="1"/>
    <col min="8458" max="8458" width="8.5703125" style="117" customWidth="1"/>
    <col min="8459" max="8459" width="10" style="117" customWidth="1"/>
    <col min="8460" max="8460" width="2.140625" style="117" customWidth="1"/>
    <col min="8461" max="8704" width="9.140625" style="117"/>
    <col min="8705" max="8705" width="4.5703125" style="117" customWidth="1"/>
    <col min="8706" max="8706" width="17.7109375" style="117" customWidth="1"/>
    <col min="8707" max="8707" width="8.42578125" style="117" customWidth="1"/>
    <col min="8708" max="8708" width="10" style="117" customWidth="1"/>
    <col min="8709" max="8709" width="7.7109375" style="117" customWidth="1"/>
    <col min="8710" max="8710" width="9" style="117" customWidth="1"/>
    <col min="8711" max="8711" width="10.7109375" style="117" customWidth="1"/>
    <col min="8712" max="8712" width="10" style="117" customWidth="1"/>
    <col min="8713" max="8713" width="3.5703125" style="117" customWidth="1"/>
    <col min="8714" max="8714" width="8.5703125" style="117" customWidth="1"/>
    <col min="8715" max="8715" width="10" style="117" customWidth="1"/>
    <col min="8716" max="8716" width="2.140625" style="117" customWidth="1"/>
    <col min="8717" max="8960" width="9.140625" style="117"/>
    <col min="8961" max="8961" width="4.5703125" style="117" customWidth="1"/>
    <col min="8962" max="8962" width="17.7109375" style="117" customWidth="1"/>
    <col min="8963" max="8963" width="8.42578125" style="117" customWidth="1"/>
    <col min="8964" max="8964" width="10" style="117" customWidth="1"/>
    <col min="8965" max="8965" width="7.7109375" style="117" customWidth="1"/>
    <col min="8966" max="8966" width="9" style="117" customWidth="1"/>
    <col min="8967" max="8967" width="10.7109375" style="117" customWidth="1"/>
    <col min="8968" max="8968" width="10" style="117" customWidth="1"/>
    <col min="8969" max="8969" width="3.5703125" style="117" customWidth="1"/>
    <col min="8970" max="8970" width="8.5703125" style="117" customWidth="1"/>
    <col min="8971" max="8971" width="10" style="117" customWidth="1"/>
    <col min="8972" max="8972" width="2.140625" style="117" customWidth="1"/>
    <col min="8973" max="9216" width="9.140625" style="117"/>
    <col min="9217" max="9217" width="4.5703125" style="117" customWidth="1"/>
    <col min="9218" max="9218" width="17.7109375" style="117" customWidth="1"/>
    <col min="9219" max="9219" width="8.42578125" style="117" customWidth="1"/>
    <col min="9220" max="9220" width="10" style="117" customWidth="1"/>
    <col min="9221" max="9221" width="7.7109375" style="117" customWidth="1"/>
    <col min="9222" max="9222" width="9" style="117" customWidth="1"/>
    <col min="9223" max="9223" width="10.7109375" style="117" customWidth="1"/>
    <col min="9224" max="9224" width="10" style="117" customWidth="1"/>
    <col min="9225" max="9225" width="3.5703125" style="117" customWidth="1"/>
    <col min="9226" max="9226" width="8.5703125" style="117" customWidth="1"/>
    <col min="9227" max="9227" width="10" style="117" customWidth="1"/>
    <col min="9228" max="9228" width="2.140625" style="117" customWidth="1"/>
    <col min="9229" max="9472" width="9.140625" style="117"/>
    <col min="9473" max="9473" width="4.5703125" style="117" customWidth="1"/>
    <col min="9474" max="9474" width="17.7109375" style="117" customWidth="1"/>
    <col min="9475" max="9475" width="8.42578125" style="117" customWidth="1"/>
    <col min="9476" max="9476" width="10" style="117" customWidth="1"/>
    <col min="9477" max="9477" width="7.7109375" style="117" customWidth="1"/>
    <col min="9478" max="9478" width="9" style="117" customWidth="1"/>
    <col min="9479" max="9479" width="10.7109375" style="117" customWidth="1"/>
    <col min="9480" max="9480" width="10" style="117" customWidth="1"/>
    <col min="9481" max="9481" width="3.5703125" style="117" customWidth="1"/>
    <col min="9482" max="9482" width="8.5703125" style="117" customWidth="1"/>
    <col min="9483" max="9483" width="10" style="117" customWidth="1"/>
    <col min="9484" max="9484" width="2.140625" style="117" customWidth="1"/>
    <col min="9485" max="9728" width="9.140625" style="117"/>
    <col min="9729" max="9729" width="4.5703125" style="117" customWidth="1"/>
    <col min="9730" max="9730" width="17.7109375" style="117" customWidth="1"/>
    <col min="9731" max="9731" width="8.42578125" style="117" customWidth="1"/>
    <col min="9732" max="9732" width="10" style="117" customWidth="1"/>
    <col min="9733" max="9733" width="7.7109375" style="117" customWidth="1"/>
    <col min="9734" max="9734" width="9" style="117" customWidth="1"/>
    <col min="9735" max="9735" width="10.7109375" style="117" customWidth="1"/>
    <col min="9736" max="9736" width="10" style="117" customWidth="1"/>
    <col min="9737" max="9737" width="3.5703125" style="117" customWidth="1"/>
    <col min="9738" max="9738" width="8.5703125" style="117" customWidth="1"/>
    <col min="9739" max="9739" width="10" style="117" customWidth="1"/>
    <col min="9740" max="9740" width="2.140625" style="117" customWidth="1"/>
    <col min="9741" max="9984" width="9.140625" style="117"/>
    <col min="9985" max="9985" width="4.5703125" style="117" customWidth="1"/>
    <col min="9986" max="9986" width="17.7109375" style="117" customWidth="1"/>
    <col min="9987" max="9987" width="8.42578125" style="117" customWidth="1"/>
    <col min="9988" max="9988" width="10" style="117" customWidth="1"/>
    <col min="9989" max="9989" width="7.7109375" style="117" customWidth="1"/>
    <col min="9990" max="9990" width="9" style="117" customWidth="1"/>
    <col min="9991" max="9991" width="10.7109375" style="117" customWidth="1"/>
    <col min="9992" max="9992" width="10" style="117" customWidth="1"/>
    <col min="9993" max="9993" width="3.5703125" style="117" customWidth="1"/>
    <col min="9994" max="9994" width="8.5703125" style="117" customWidth="1"/>
    <col min="9995" max="9995" width="10" style="117" customWidth="1"/>
    <col min="9996" max="9996" width="2.140625" style="117" customWidth="1"/>
    <col min="9997" max="10240" width="9.140625" style="117"/>
    <col min="10241" max="10241" width="4.5703125" style="117" customWidth="1"/>
    <col min="10242" max="10242" width="17.7109375" style="117" customWidth="1"/>
    <col min="10243" max="10243" width="8.42578125" style="117" customWidth="1"/>
    <col min="10244" max="10244" width="10" style="117" customWidth="1"/>
    <col min="10245" max="10245" width="7.7109375" style="117" customWidth="1"/>
    <col min="10246" max="10246" width="9" style="117" customWidth="1"/>
    <col min="10247" max="10247" width="10.7109375" style="117" customWidth="1"/>
    <col min="10248" max="10248" width="10" style="117" customWidth="1"/>
    <col min="10249" max="10249" width="3.5703125" style="117" customWidth="1"/>
    <col min="10250" max="10250" width="8.5703125" style="117" customWidth="1"/>
    <col min="10251" max="10251" width="10" style="117" customWidth="1"/>
    <col min="10252" max="10252" width="2.140625" style="117" customWidth="1"/>
    <col min="10253" max="10496" width="9.140625" style="117"/>
    <col min="10497" max="10497" width="4.5703125" style="117" customWidth="1"/>
    <col min="10498" max="10498" width="17.7109375" style="117" customWidth="1"/>
    <col min="10499" max="10499" width="8.42578125" style="117" customWidth="1"/>
    <col min="10500" max="10500" width="10" style="117" customWidth="1"/>
    <col min="10501" max="10501" width="7.7109375" style="117" customWidth="1"/>
    <col min="10502" max="10502" width="9" style="117" customWidth="1"/>
    <col min="10503" max="10503" width="10.7109375" style="117" customWidth="1"/>
    <col min="10504" max="10504" width="10" style="117" customWidth="1"/>
    <col min="10505" max="10505" width="3.5703125" style="117" customWidth="1"/>
    <col min="10506" max="10506" width="8.5703125" style="117" customWidth="1"/>
    <col min="10507" max="10507" width="10" style="117" customWidth="1"/>
    <col min="10508" max="10508" width="2.140625" style="117" customWidth="1"/>
    <col min="10509" max="10752" width="9.140625" style="117"/>
    <col min="10753" max="10753" width="4.5703125" style="117" customWidth="1"/>
    <col min="10754" max="10754" width="17.7109375" style="117" customWidth="1"/>
    <col min="10755" max="10755" width="8.42578125" style="117" customWidth="1"/>
    <col min="10756" max="10756" width="10" style="117" customWidth="1"/>
    <col min="10757" max="10757" width="7.7109375" style="117" customWidth="1"/>
    <col min="10758" max="10758" width="9" style="117" customWidth="1"/>
    <col min="10759" max="10759" width="10.7109375" style="117" customWidth="1"/>
    <col min="10760" max="10760" width="10" style="117" customWidth="1"/>
    <col min="10761" max="10761" width="3.5703125" style="117" customWidth="1"/>
    <col min="10762" max="10762" width="8.5703125" style="117" customWidth="1"/>
    <col min="10763" max="10763" width="10" style="117" customWidth="1"/>
    <col min="10764" max="10764" width="2.140625" style="117" customWidth="1"/>
    <col min="10765" max="11008" width="9.140625" style="117"/>
    <col min="11009" max="11009" width="4.5703125" style="117" customWidth="1"/>
    <col min="11010" max="11010" width="17.7109375" style="117" customWidth="1"/>
    <col min="11011" max="11011" width="8.42578125" style="117" customWidth="1"/>
    <col min="11012" max="11012" width="10" style="117" customWidth="1"/>
    <col min="11013" max="11013" width="7.7109375" style="117" customWidth="1"/>
    <col min="11014" max="11014" width="9" style="117" customWidth="1"/>
    <col min="11015" max="11015" width="10.7109375" style="117" customWidth="1"/>
    <col min="11016" max="11016" width="10" style="117" customWidth="1"/>
    <col min="11017" max="11017" width="3.5703125" style="117" customWidth="1"/>
    <col min="11018" max="11018" width="8.5703125" style="117" customWidth="1"/>
    <col min="11019" max="11019" width="10" style="117" customWidth="1"/>
    <col min="11020" max="11020" width="2.140625" style="117" customWidth="1"/>
    <col min="11021" max="11264" width="9.140625" style="117"/>
    <col min="11265" max="11265" width="4.5703125" style="117" customWidth="1"/>
    <col min="11266" max="11266" width="17.7109375" style="117" customWidth="1"/>
    <col min="11267" max="11267" width="8.42578125" style="117" customWidth="1"/>
    <col min="11268" max="11268" width="10" style="117" customWidth="1"/>
    <col min="11269" max="11269" width="7.7109375" style="117" customWidth="1"/>
    <col min="11270" max="11270" width="9" style="117" customWidth="1"/>
    <col min="11271" max="11271" width="10.7109375" style="117" customWidth="1"/>
    <col min="11272" max="11272" width="10" style="117" customWidth="1"/>
    <col min="11273" max="11273" width="3.5703125" style="117" customWidth="1"/>
    <col min="11274" max="11274" width="8.5703125" style="117" customWidth="1"/>
    <col min="11275" max="11275" width="10" style="117" customWidth="1"/>
    <col min="11276" max="11276" width="2.140625" style="117" customWidth="1"/>
    <col min="11277" max="11520" width="9.140625" style="117"/>
    <col min="11521" max="11521" width="4.5703125" style="117" customWidth="1"/>
    <col min="11522" max="11522" width="17.7109375" style="117" customWidth="1"/>
    <col min="11523" max="11523" width="8.42578125" style="117" customWidth="1"/>
    <col min="11524" max="11524" width="10" style="117" customWidth="1"/>
    <col min="11525" max="11525" width="7.7109375" style="117" customWidth="1"/>
    <col min="11526" max="11526" width="9" style="117" customWidth="1"/>
    <col min="11527" max="11527" width="10.7109375" style="117" customWidth="1"/>
    <col min="11528" max="11528" width="10" style="117" customWidth="1"/>
    <col min="11529" max="11529" width="3.5703125" style="117" customWidth="1"/>
    <col min="11530" max="11530" width="8.5703125" style="117" customWidth="1"/>
    <col min="11531" max="11531" width="10" style="117" customWidth="1"/>
    <col min="11532" max="11532" width="2.140625" style="117" customWidth="1"/>
    <col min="11533" max="11776" width="9.140625" style="117"/>
    <col min="11777" max="11777" width="4.5703125" style="117" customWidth="1"/>
    <col min="11778" max="11778" width="17.7109375" style="117" customWidth="1"/>
    <col min="11779" max="11779" width="8.42578125" style="117" customWidth="1"/>
    <col min="11780" max="11780" width="10" style="117" customWidth="1"/>
    <col min="11781" max="11781" width="7.7109375" style="117" customWidth="1"/>
    <col min="11782" max="11782" width="9" style="117" customWidth="1"/>
    <col min="11783" max="11783" width="10.7109375" style="117" customWidth="1"/>
    <col min="11784" max="11784" width="10" style="117" customWidth="1"/>
    <col min="11785" max="11785" width="3.5703125" style="117" customWidth="1"/>
    <col min="11786" max="11786" width="8.5703125" style="117" customWidth="1"/>
    <col min="11787" max="11787" width="10" style="117" customWidth="1"/>
    <col min="11788" max="11788" width="2.140625" style="117" customWidth="1"/>
    <col min="11789" max="12032" width="9.140625" style="117"/>
    <col min="12033" max="12033" width="4.5703125" style="117" customWidth="1"/>
    <col min="12034" max="12034" width="17.7109375" style="117" customWidth="1"/>
    <col min="12035" max="12035" width="8.42578125" style="117" customWidth="1"/>
    <col min="12036" max="12036" width="10" style="117" customWidth="1"/>
    <col min="12037" max="12037" width="7.7109375" style="117" customWidth="1"/>
    <col min="12038" max="12038" width="9" style="117" customWidth="1"/>
    <col min="12039" max="12039" width="10.7109375" style="117" customWidth="1"/>
    <col min="12040" max="12040" width="10" style="117" customWidth="1"/>
    <col min="12041" max="12041" width="3.5703125" style="117" customWidth="1"/>
    <col min="12042" max="12042" width="8.5703125" style="117" customWidth="1"/>
    <col min="12043" max="12043" width="10" style="117" customWidth="1"/>
    <col min="12044" max="12044" width="2.140625" style="117" customWidth="1"/>
    <col min="12045" max="12288" width="9.140625" style="117"/>
    <col min="12289" max="12289" width="4.5703125" style="117" customWidth="1"/>
    <col min="12290" max="12290" width="17.7109375" style="117" customWidth="1"/>
    <col min="12291" max="12291" width="8.42578125" style="117" customWidth="1"/>
    <col min="12292" max="12292" width="10" style="117" customWidth="1"/>
    <col min="12293" max="12293" width="7.7109375" style="117" customWidth="1"/>
    <col min="12294" max="12294" width="9" style="117" customWidth="1"/>
    <col min="12295" max="12295" width="10.7109375" style="117" customWidth="1"/>
    <col min="12296" max="12296" width="10" style="117" customWidth="1"/>
    <col min="12297" max="12297" width="3.5703125" style="117" customWidth="1"/>
    <col min="12298" max="12298" width="8.5703125" style="117" customWidth="1"/>
    <col min="12299" max="12299" width="10" style="117" customWidth="1"/>
    <col min="12300" max="12300" width="2.140625" style="117" customWidth="1"/>
    <col min="12301" max="12544" width="9.140625" style="117"/>
    <col min="12545" max="12545" width="4.5703125" style="117" customWidth="1"/>
    <col min="12546" max="12546" width="17.7109375" style="117" customWidth="1"/>
    <col min="12547" max="12547" width="8.42578125" style="117" customWidth="1"/>
    <col min="12548" max="12548" width="10" style="117" customWidth="1"/>
    <col min="12549" max="12549" width="7.7109375" style="117" customWidth="1"/>
    <col min="12550" max="12550" width="9" style="117" customWidth="1"/>
    <col min="12551" max="12551" width="10.7109375" style="117" customWidth="1"/>
    <col min="12552" max="12552" width="10" style="117" customWidth="1"/>
    <col min="12553" max="12553" width="3.5703125" style="117" customWidth="1"/>
    <col min="12554" max="12554" width="8.5703125" style="117" customWidth="1"/>
    <col min="12555" max="12555" width="10" style="117" customWidth="1"/>
    <col min="12556" max="12556" width="2.140625" style="117" customWidth="1"/>
    <col min="12557" max="12800" width="9.140625" style="117"/>
    <col min="12801" max="12801" width="4.5703125" style="117" customWidth="1"/>
    <col min="12802" max="12802" width="17.7109375" style="117" customWidth="1"/>
    <col min="12803" max="12803" width="8.42578125" style="117" customWidth="1"/>
    <col min="12804" max="12804" width="10" style="117" customWidth="1"/>
    <col min="12805" max="12805" width="7.7109375" style="117" customWidth="1"/>
    <col min="12806" max="12806" width="9" style="117" customWidth="1"/>
    <col min="12807" max="12807" width="10.7109375" style="117" customWidth="1"/>
    <col min="12808" max="12808" width="10" style="117" customWidth="1"/>
    <col min="12809" max="12809" width="3.5703125" style="117" customWidth="1"/>
    <col min="12810" max="12810" width="8.5703125" style="117" customWidth="1"/>
    <col min="12811" max="12811" width="10" style="117" customWidth="1"/>
    <col min="12812" max="12812" width="2.140625" style="117" customWidth="1"/>
    <col min="12813" max="13056" width="9.140625" style="117"/>
    <col min="13057" max="13057" width="4.5703125" style="117" customWidth="1"/>
    <col min="13058" max="13058" width="17.7109375" style="117" customWidth="1"/>
    <col min="13059" max="13059" width="8.42578125" style="117" customWidth="1"/>
    <col min="13060" max="13060" width="10" style="117" customWidth="1"/>
    <col min="13061" max="13061" width="7.7109375" style="117" customWidth="1"/>
    <col min="13062" max="13062" width="9" style="117" customWidth="1"/>
    <col min="13063" max="13063" width="10.7109375" style="117" customWidth="1"/>
    <col min="13064" max="13064" width="10" style="117" customWidth="1"/>
    <col min="13065" max="13065" width="3.5703125" style="117" customWidth="1"/>
    <col min="13066" max="13066" width="8.5703125" style="117" customWidth="1"/>
    <col min="13067" max="13067" width="10" style="117" customWidth="1"/>
    <col min="13068" max="13068" width="2.140625" style="117" customWidth="1"/>
    <col min="13069" max="13312" width="9.140625" style="117"/>
    <col min="13313" max="13313" width="4.5703125" style="117" customWidth="1"/>
    <col min="13314" max="13314" width="17.7109375" style="117" customWidth="1"/>
    <col min="13315" max="13315" width="8.42578125" style="117" customWidth="1"/>
    <col min="13316" max="13316" width="10" style="117" customWidth="1"/>
    <col min="13317" max="13317" width="7.7109375" style="117" customWidth="1"/>
    <col min="13318" max="13318" width="9" style="117" customWidth="1"/>
    <col min="13319" max="13319" width="10.7109375" style="117" customWidth="1"/>
    <col min="13320" max="13320" width="10" style="117" customWidth="1"/>
    <col min="13321" max="13321" width="3.5703125" style="117" customWidth="1"/>
    <col min="13322" max="13322" width="8.5703125" style="117" customWidth="1"/>
    <col min="13323" max="13323" width="10" style="117" customWidth="1"/>
    <col min="13324" max="13324" width="2.140625" style="117" customWidth="1"/>
    <col min="13325" max="13568" width="9.140625" style="117"/>
    <col min="13569" max="13569" width="4.5703125" style="117" customWidth="1"/>
    <col min="13570" max="13570" width="17.7109375" style="117" customWidth="1"/>
    <col min="13571" max="13571" width="8.42578125" style="117" customWidth="1"/>
    <col min="13572" max="13572" width="10" style="117" customWidth="1"/>
    <col min="13573" max="13573" width="7.7109375" style="117" customWidth="1"/>
    <col min="13574" max="13574" width="9" style="117" customWidth="1"/>
    <col min="13575" max="13575" width="10.7109375" style="117" customWidth="1"/>
    <col min="13576" max="13576" width="10" style="117" customWidth="1"/>
    <col min="13577" max="13577" width="3.5703125" style="117" customWidth="1"/>
    <col min="13578" max="13578" width="8.5703125" style="117" customWidth="1"/>
    <col min="13579" max="13579" width="10" style="117" customWidth="1"/>
    <col min="13580" max="13580" width="2.140625" style="117" customWidth="1"/>
    <col min="13581" max="13824" width="9.140625" style="117"/>
    <col min="13825" max="13825" width="4.5703125" style="117" customWidth="1"/>
    <col min="13826" max="13826" width="17.7109375" style="117" customWidth="1"/>
    <col min="13827" max="13827" width="8.42578125" style="117" customWidth="1"/>
    <col min="13828" max="13828" width="10" style="117" customWidth="1"/>
    <col min="13829" max="13829" width="7.7109375" style="117" customWidth="1"/>
    <col min="13830" max="13830" width="9" style="117" customWidth="1"/>
    <col min="13831" max="13831" width="10.7109375" style="117" customWidth="1"/>
    <col min="13832" max="13832" width="10" style="117" customWidth="1"/>
    <col min="13833" max="13833" width="3.5703125" style="117" customWidth="1"/>
    <col min="13834" max="13834" width="8.5703125" style="117" customWidth="1"/>
    <col min="13835" max="13835" width="10" style="117" customWidth="1"/>
    <col min="13836" max="13836" width="2.140625" style="117" customWidth="1"/>
    <col min="13837" max="14080" width="9.140625" style="117"/>
    <col min="14081" max="14081" width="4.5703125" style="117" customWidth="1"/>
    <col min="14082" max="14082" width="17.7109375" style="117" customWidth="1"/>
    <col min="14083" max="14083" width="8.42578125" style="117" customWidth="1"/>
    <col min="14084" max="14084" width="10" style="117" customWidth="1"/>
    <col min="14085" max="14085" width="7.7109375" style="117" customWidth="1"/>
    <col min="14086" max="14086" width="9" style="117" customWidth="1"/>
    <col min="14087" max="14087" width="10.7109375" style="117" customWidth="1"/>
    <col min="14088" max="14088" width="10" style="117" customWidth="1"/>
    <col min="14089" max="14089" width="3.5703125" style="117" customWidth="1"/>
    <col min="14090" max="14090" width="8.5703125" style="117" customWidth="1"/>
    <col min="14091" max="14091" width="10" style="117" customWidth="1"/>
    <col min="14092" max="14092" width="2.140625" style="117" customWidth="1"/>
    <col min="14093" max="14336" width="9.140625" style="117"/>
    <col min="14337" max="14337" width="4.5703125" style="117" customWidth="1"/>
    <col min="14338" max="14338" width="17.7109375" style="117" customWidth="1"/>
    <col min="14339" max="14339" width="8.42578125" style="117" customWidth="1"/>
    <col min="14340" max="14340" width="10" style="117" customWidth="1"/>
    <col min="14341" max="14341" width="7.7109375" style="117" customWidth="1"/>
    <col min="14342" max="14342" width="9" style="117" customWidth="1"/>
    <col min="14343" max="14343" width="10.7109375" style="117" customWidth="1"/>
    <col min="14344" max="14344" width="10" style="117" customWidth="1"/>
    <col min="14345" max="14345" width="3.5703125" style="117" customWidth="1"/>
    <col min="14346" max="14346" width="8.5703125" style="117" customWidth="1"/>
    <col min="14347" max="14347" width="10" style="117" customWidth="1"/>
    <col min="14348" max="14348" width="2.140625" style="117" customWidth="1"/>
    <col min="14349" max="14592" width="9.140625" style="117"/>
    <col min="14593" max="14593" width="4.5703125" style="117" customWidth="1"/>
    <col min="14594" max="14594" width="17.7109375" style="117" customWidth="1"/>
    <col min="14595" max="14595" width="8.42578125" style="117" customWidth="1"/>
    <col min="14596" max="14596" width="10" style="117" customWidth="1"/>
    <col min="14597" max="14597" width="7.7109375" style="117" customWidth="1"/>
    <col min="14598" max="14598" width="9" style="117" customWidth="1"/>
    <col min="14599" max="14599" width="10.7109375" style="117" customWidth="1"/>
    <col min="14600" max="14600" width="10" style="117" customWidth="1"/>
    <col min="14601" max="14601" width="3.5703125" style="117" customWidth="1"/>
    <col min="14602" max="14602" width="8.5703125" style="117" customWidth="1"/>
    <col min="14603" max="14603" width="10" style="117" customWidth="1"/>
    <col min="14604" max="14604" width="2.140625" style="117" customWidth="1"/>
    <col min="14605" max="14848" width="9.140625" style="117"/>
    <col min="14849" max="14849" width="4.5703125" style="117" customWidth="1"/>
    <col min="14850" max="14850" width="17.7109375" style="117" customWidth="1"/>
    <col min="14851" max="14851" width="8.42578125" style="117" customWidth="1"/>
    <col min="14852" max="14852" width="10" style="117" customWidth="1"/>
    <col min="14853" max="14853" width="7.7109375" style="117" customWidth="1"/>
    <col min="14854" max="14854" width="9" style="117" customWidth="1"/>
    <col min="14855" max="14855" width="10.7109375" style="117" customWidth="1"/>
    <col min="14856" max="14856" width="10" style="117" customWidth="1"/>
    <col min="14857" max="14857" width="3.5703125" style="117" customWidth="1"/>
    <col min="14858" max="14858" width="8.5703125" style="117" customWidth="1"/>
    <col min="14859" max="14859" width="10" style="117" customWidth="1"/>
    <col min="14860" max="14860" width="2.140625" style="117" customWidth="1"/>
    <col min="14861" max="15104" width="9.140625" style="117"/>
    <col min="15105" max="15105" width="4.5703125" style="117" customWidth="1"/>
    <col min="15106" max="15106" width="17.7109375" style="117" customWidth="1"/>
    <col min="15107" max="15107" width="8.42578125" style="117" customWidth="1"/>
    <col min="15108" max="15108" width="10" style="117" customWidth="1"/>
    <col min="15109" max="15109" width="7.7109375" style="117" customWidth="1"/>
    <col min="15110" max="15110" width="9" style="117" customWidth="1"/>
    <col min="15111" max="15111" width="10.7109375" style="117" customWidth="1"/>
    <col min="15112" max="15112" width="10" style="117" customWidth="1"/>
    <col min="15113" max="15113" width="3.5703125" style="117" customWidth="1"/>
    <col min="15114" max="15114" width="8.5703125" style="117" customWidth="1"/>
    <col min="15115" max="15115" width="10" style="117" customWidth="1"/>
    <col min="15116" max="15116" width="2.140625" style="117" customWidth="1"/>
    <col min="15117" max="15360" width="9.140625" style="117"/>
    <col min="15361" max="15361" width="4.5703125" style="117" customWidth="1"/>
    <col min="15362" max="15362" width="17.7109375" style="117" customWidth="1"/>
    <col min="15363" max="15363" width="8.42578125" style="117" customWidth="1"/>
    <col min="15364" max="15364" width="10" style="117" customWidth="1"/>
    <col min="15365" max="15365" width="7.7109375" style="117" customWidth="1"/>
    <col min="15366" max="15366" width="9" style="117" customWidth="1"/>
    <col min="15367" max="15367" width="10.7109375" style="117" customWidth="1"/>
    <col min="15368" max="15368" width="10" style="117" customWidth="1"/>
    <col min="15369" max="15369" width="3.5703125" style="117" customWidth="1"/>
    <col min="15370" max="15370" width="8.5703125" style="117" customWidth="1"/>
    <col min="15371" max="15371" width="10" style="117" customWidth="1"/>
    <col min="15372" max="15372" width="2.140625" style="117" customWidth="1"/>
    <col min="15373" max="15616" width="9.140625" style="117"/>
    <col min="15617" max="15617" width="4.5703125" style="117" customWidth="1"/>
    <col min="15618" max="15618" width="17.7109375" style="117" customWidth="1"/>
    <col min="15619" max="15619" width="8.42578125" style="117" customWidth="1"/>
    <col min="15620" max="15620" width="10" style="117" customWidth="1"/>
    <col min="15621" max="15621" width="7.7109375" style="117" customWidth="1"/>
    <col min="15622" max="15622" width="9" style="117" customWidth="1"/>
    <col min="15623" max="15623" width="10.7109375" style="117" customWidth="1"/>
    <col min="15624" max="15624" width="10" style="117" customWidth="1"/>
    <col min="15625" max="15625" width="3.5703125" style="117" customWidth="1"/>
    <col min="15626" max="15626" width="8.5703125" style="117" customWidth="1"/>
    <col min="15627" max="15627" width="10" style="117" customWidth="1"/>
    <col min="15628" max="15628" width="2.140625" style="117" customWidth="1"/>
    <col min="15629" max="15872" width="9.140625" style="117"/>
    <col min="15873" max="15873" width="4.5703125" style="117" customWidth="1"/>
    <col min="15874" max="15874" width="17.7109375" style="117" customWidth="1"/>
    <col min="15875" max="15875" width="8.42578125" style="117" customWidth="1"/>
    <col min="15876" max="15876" width="10" style="117" customWidth="1"/>
    <col min="15877" max="15877" width="7.7109375" style="117" customWidth="1"/>
    <col min="15878" max="15878" width="9" style="117" customWidth="1"/>
    <col min="15879" max="15879" width="10.7109375" style="117" customWidth="1"/>
    <col min="15880" max="15880" width="10" style="117" customWidth="1"/>
    <col min="15881" max="15881" width="3.5703125" style="117" customWidth="1"/>
    <col min="15882" max="15882" width="8.5703125" style="117" customWidth="1"/>
    <col min="15883" max="15883" width="10" style="117" customWidth="1"/>
    <col min="15884" max="15884" width="2.140625" style="117" customWidth="1"/>
    <col min="15885" max="16128" width="9.140625" style="117"/>
    <col min="16129" max="16129" width="4.5703125" style="117" customWidth="1"/>
    <col min="16130" max="16130" width="17.7109375" style="117" customWidth="1"/>
    <col min="16131" max="16131" width="8.42578125" style="117" customWidth="1"/>
    <col min="16132" max="16132" width="10" style="117" customWidth="1"/>
    <col min="16133" max="16133" width="7.7109375" style="117" customWidth="1"/>
    <col min="16134" max="16134" width="9" style="117" customWidth="1"/>
    <col min="16135" max="16135" width="10.7109375" style="117" customWidth="1"/>
    <col min="16136" max="16136" width="10" style="117" customWidth="1"/>
    <col min="16137" max="16137" width="3.5703125" style="117" customWidth="1"/>
    <col min="16138" max="16138" width="8.5703125" style="117" customWidth="1"/>
    <col min="16139" max="16139" width="10" style="117" customWidth="1"/>
    <col min="16140" max="16140" width="2.140625" style="117" customWidth="1"/>
    <col min="16141" max="16384" width="9.140625" style="117"/>
  </cols>
  <sheetData>
    <row r="1" spans="1:14" ht="15.75" x14ac:dyDescent="0.25">
      <c r="A1" s="116" t="s">
        <v>95</v>
      </c>
      <c r="J1" s="119"/>
    </row>
    <row r="3" spans="1:14" x14ac:dyDescent="0.2">
      <c r="E3" s="120"/>
      <c r="F3" s="121" t="s">
        <v>96</v>
      </c>
      <c r="G3" s="121"/>
      <c r="H3" s="122"/>
      <c r="J3" s="123" t="s">
        <v>98</v>
      </c>
    </row>
    <row r="4" spans="1:14" ht="12.75" customHeight="1" x14ac:dyDescent="0.2">
      <c r="A4" s="124"/>
      <c r="B4" s="125"/>
      <c r="C4" s="126"/>
      <c r="D4" s="338" t="s">
        <v>97</v>
      </c>
      <c r="E4" s="339"/>
      <c r="F4" s="339"/>
      <c r="G4" s="339"/>
      <c r="H4" s="340"/>
      <c r="J4" s="341" t="s">
        <v>38</v>
      </c>
    </row>
    <row r="5" spans="1:14" ht="54" customHeight="1" x14ac:dyDescent="0.2">
      <c r="A5" s="127" t="s">
        <v>39</v>
      </c>
      <c r="B5" s="128"/>
      <c r="C5" s="129" t="s">
        <v>99</v>
      </c>
      <c r="D5" s="129" t="s">
        <v>100</v>
      </c>
      <c r="E5" s="130" t="s">
        <v>40</v>
      </c>
      <c r="F5" s="131" t="s">
        <v>101</v>
      </c>
      <c r="G5" s="132" t="s">
        <v>41</v>
      </c>
      <c r="H5" s="133" t="s">
        <v>42</v>
      </c>
      <c r="I5" s="134"/>
      <c r="J5" s="342"/>
    </row>
    <row r="6" spans="1:14" s="143" customFormat="1" x14ac:dyDescent="0.2">
      <c r="A6" s="135"/>
      <c r="B6" s="136"/>
      <c r="C6" s="137">
        <v>1</v>
      </c>
      <c r="D6" s="138">
        <v>2</v>
      </c>
      <c r="E6" s="139" t="s">
        <v>43</v>
      </c>
      <c r="F6" s="140">
        <v>3</v>
      </c>
      <c r="G6" s="141">
        <v>4</v>
      </c>
      <c r="H6" s="142">
        <v>5</v>
      </c>
      <c r="J6" s="144">
        <v>7</v>
      </c>
    </row>
    <row r="7" spans="1:14" ht="15" customHeight="1" x14ac:dyDescent="0.2">
      <c r="A7" s="145">
        <v>11</v>
      </c>
      <c r="B7" s="146" t="s">
        <v>44</v>
      </c>
      <c r="C7" s="306">
        <f>'odhad odpisu'!D6</f>
        <v>18892</v>
      </c>
      <c r="D7" s="306">
        <v>35965</v>
      </c>
      <c r="E7" s="310">
        <v>1317</v>
      </c>
      <c r="F7" s="148"/>
      <c r="G7" s="147">
        <f t="shared" ref="G7:G27" si="0">C7*0.5</f>
        <v>9446</v>
      </c>
      <c r="H7" s="147">
        <f>D7+F7+G7</f>
        <v>45411</v>
      </c>
      <c r="I7" s="149"/>
      <c r="J7" s="150"/>
      <c r="M7" s="149"/>
      <c r="N7" s="149"/>
    </row>
    <row r="8" spans="1:14" ht="15" customHeight="1" x14ac:dyDescent="0.2">
      <c r="A8" s="151">
        <v>21</v>
      </c>
      <c r="B8" s="152" t="s">
        <v>45</v>
      </c>
      <c r="C8" s="307">
        <f>'odhad odpisu'!D7</f>
        <v>2263</v>
      </c>
      <c r="D8" s="307">
        <v>13051</v>
      </c>
      <c r="E8" s="311"/>
      <c r="F8" s="154"/>
      <c r="G8" s="153">
        <f t="shared" si="0"/>
        <v>1131.5</v>
      </c>
      <c r="H8" s="153">
        <f t="shared" ref="H8:H29" si="1">D8+F8+G8</f>
        <v>14182.5</v>
      </c>
      <c r="I8" s="149"/>
      <c r="J8" s="155"/>
      <c r="M8" s="149"/>
      <c r="N8" s="149"/>
    </row>
    <row r="9" spans="1:14" ht="15" customHeight="1" x14ac:dyDescent="0.2">
      <c r="A9" s="151">
        <v>22</v>
      </c>
      <c r="B9" s="152" t="s">
        <v>46</v>
      </c>
      <c r="C9" s="307">
        <f>'odhad odpisu'!D8</f>
        <v>1571</v>
      </c>
      <c r="D9" s="307">
        <v>35847</v>
      </c>
      <c r="E9" s="311"/>
      <c r="F9" s="154"/>
      <c r="G9" s="153">
        <f>C9*0.5</f>
        <v>785.5</v>
      </c>
      <c r="H9" s="153">
        <f t="shared" si="1"/>
        <v>36632.5</v>
      </c>
      <c r="I9" s="149"/>
      <c r="J9" s="155"/>
      <c r="M9" s="149"/>
      <c r="N9" s="149"/>
    </row>
    <row r="10" spans="1:14" ht="15" customHeight="1" x14ac:dyDescent="0.2">
      <c r="A10" s="151">
        <v>23</v>
      </c>
      <c r="B10" s="152" t="s">
        <v>47</v>
      </c>
      <c r="C10" s="307">
        <f>'odhad odpisu'!D9</f>
        <v>1520</v>
      </c>
      <c r="D10" s="307">
        <v>8214</v>
      </c>
      <c r="E10" s="311"/>
      <c r="F10" s="154"/>
      <c r="G10" s="153">
        <f t="shared" si="0"/>
        <v>760</v>
      </c>
      <c r="H10" s="153">
        <f t="shared" si="1"/>
        <v>8974</v>
      </c>
      <c r="I10" s="149"/>
      <c r="J10" s="155"/>
      <c r="M10" s="149"/>
      <c r="N10" s="149"/>
    </row>
    <row r="11" spans="1:14" ht="15" customHeight="1" x14ac:dyDescent="0.2">
      <c r="A11" s="151">
        <v>31</v>
      </c>
      <c r="B11" s="156" t="s">
        <v>48</v>
      </c>
      <c r="C11" s="307">
        <f>'odhad odpisu'!D10</f>
        <v>7177</v>
      </c>
      <c r="D11" s="307">
        <v>55980</v>
      </c>
      <c r="E11" s="311">
        <v>27209</v>
      </c>
      <c r="F11" s="154"/>
      <c r="G11" s="153">
        <f t="shared" si="0"/>
        <v>3588.5</v>
      </c>
      <c r="H11" s="153">
        <f t="shared" si="1"/>
        <v>59568.5</v>
      </c>
      <c r="I11" s="149"/>
      <c r="J11" s="155"/>
      <c r="M11" s="149"/>
      <c r="N11" s="149"/>
    </row>
    <row r="12" spans="1:14" ht="15" customHeight="1" x14ac:dyDescent="0.2">
      <c r="A12" s="151">
        <v>33</v>
      </c>
      <c r="B12" s="152" t="s">
        <v>49</v>
      </c>
      <c r="C12" s="307">
        <f>'odhad odpisu'!D11</f>
        <v>3386</v>
      </c>
      <c r="D12" s="307">
        <v>14480</v>
      </c>
      <c r="E12" s="311">
        <v>1937</v>
      </c>
      <c r="F12" s="154"/>
      <c r="G12" s="153">
        <f t="shared" si="0"/>
        <v>1693</v>
      </c>
      <c r="H12" s="153">
        <f t="shared" si="1"/>
        <v>16173</v>
      </c>
      <c r="I12" s="149"/>
      <c r="J12" s="155"/>
      <c r="M12" s="149"/>
      <c r="N12" s="149"/>
    </row>
    <row r="13" spans="1:14" ht="15" customHeight="1" x14ac:dyDescent="0.2">
      <c r="A13" s="151">
        <v>41</v>
      </c>
      <c r="B13" s="156" t="s">
        <v>50</v>
      </c>
      <c r="C13" s="307">
        <f>'odhad odpisu'!D12</f>
        <v>775</v>
      </c>
      <c r="D13" s="307">
        <v>1789</v>
      </c>
      <c r="E13" s="311">
        <v>871</v>
      </c>
      <c r="F13" s="154"/>
      <c r="G13" s="153">
        <f t="shared" si="0"/>
        <v>387.5</v>
      </c>
      <c r="H13" s="153">
        <f t="shared" si="1"/>
        <v>2176.5</v>
      </c>
      <c r="I13" s="149"/>
      <c r="J13" s="155"/>
      <c r="M13" s="149"/>
      <c r="N13" s="149"/>
    </row>
    <row r="14" spans="1:14" ht="15" customHeight="1" x14ac:dyDescent="0.2">
      <c r="A14" s="151">
        <v>51</v>
      </c>
      <c r="B14" s="156" t="s">
        <v>51</v>
      </c>
      <c r="C14" s="307">
        <f>'odhad odpisu'!D13</f>
        <v>1665</v>
      </c>
      <c r="D14" s="307">
        <v>5960</v>
      </c>
      <c r="E14" s="311">
        <v>-628</v>
      </c>
      <c r="F14" s="154"/>
      <c r="G14" s="153">
        <f t="shared" si="0"/>
        <v>832.5</v>
      </c>
      <c r="H14" s="153">
        <f t="shared" si="1"/>
        <v>6792.5</v>
      </c>
      <c r="I14" s="149"/>
      <c r="J14" s="155"/>
      <c r="M14" s="149"/>
      <c r="N14" s="149"/>
    </row>
    <row r="15" spans="1:14" ht="15" customHeight="1" x14ac:dyDescent="0.2">
      <c r="A15" s="151">
        <v>56</v>
      </c>
      <c r="B15" s="156" t="s">
        <v>52</v>
      </c>
      <c r="C15" s="307">
        <f>'odhad odpisu'!D14</f>
        <v>1265</v>
      </c>
      <c r="D15" s="307">
        <v>1875</v>
      </c>
      <c r="E15" s="311">
        <v>119</v>
      </c>
      <c r="F15" s="154"/>
      <c r="G15" s="153">
        <f t="shared" si="0"/>
        <v>632.5</v>
      </c>
      <c r="H15" s="153">
        <f t="shared" si="1"/>
        <v>2507.5</v>
      </c>
      <c r="I15" s="149"/>
      <c r="J15" s="155"/>
      <c r="M15" s="149"/>
      <c r="N15" s="149"/>
    </row>
    <row r="16" spans="1:14" ht="15" customHeight="1" x14ac:dyDescent="0.2">
      <c r="A16" s="151">
        <v>71</v>
      </c>
      <c r="B16" s="152" t="s">
        <v>53</v>
      </c>
      <c r="C16" s="307">
        <f>'odhad odpisu'!D15</f>
        <v>3746</v>
      </c>
      <c r="D16" s="307">
        <v>16388</v>
      </c>
      <c r="E16" s="311">
        <v>14219</v>
      </c>
      <c r="F16" s="154"/>
      <c r="G16" s="153">
        <f t="shared" si="0"/>
        <v>1873</v>
      </c>
      <c r="H16" s="153">
        <f t="shared" si="1"/>
        <v>18261</v>
      </c>
      <c r="I16" s="149"/>
      <c r="J16" s="155"/>
      <c r="M16" s="149"/>
      <c r="N16" s="149"/>
    </row>
    <row r="17" spans="1:14" ht="15" customHeight="1" x14ac:dyDescent="0.2">
      <c r="A17" s="151">
        <v>76</v>
      </c>
      <c r="B17" s="152" t="s">
        <v>54</v>
      </c>
      <c r="C17" s="307">
        <f>'odhad odpisu'!D16</f>
        <v>9</v>
      </c>
      <c r="D17" s="307">
        <v>6</v>
      </c>
      <c r="E17" s="311"/>
      <c r="F17" s="154"/>
      <c r="G17" s="153">
        <f t="shared" si="0"/>
        <v>4.5</v>
      </c>
      <c r="H17" s="153">
        <f t="shared" si="1"/>
        <v>10.5</v>
      </c>
      <c r="I17" s="149"/>
      <c r="J17" s="155"/>
      <c r="M17" s="149"/>
      <c r="N17" s="149"/>
    </row>
    <row r="18" spans="1:14" ht="15" customHeight="1" x14ac:dyDescent="0.2">
      <c r="A18" s="151">
        <v>81</v>
      </c>
      <c r="B18" s="156" t="s">
        <v>55</v>
      </c>
      <c r="C18" s="307">
        <f>'odhad odpisu'!D17</f>
        <v>6974</v>
      </c>
      <c r="D18" s="307">
        <v>8153</v>
      </c>
      <c r="E18" s="311">
        <v>125</v>
      </c>
      <c r="F18" s="154"/>
      <c r="G18" s="153">
        <f t="shared" si="0"/>
        <v>3487</v>
      </c>
      <c r="H18" s="153">
        <f t="shared" si="1"/>
        <v>11640</v>
      </c>
      <c r="I18" s="149"/>
      <c r="J18" s="155"/>
      <c r="M18" s="149"/>
      <c r="N18" s="149"/>
    </row>
    <row r="19" spans="1:14" ht="15" customHeight="1" x14ac:dyDescent="0.2">
      <c r="A19" s="151">
        <v>82</v>
      </c>
      <c r="B19" s="156" t="s">
        <v>56</v>
      </c>
      <c r="C19" s="307">
        <f>'odhad odpisu'!D18</f>
        <v>14</v>
      </c>
      <c r="D19" s="307">
        <v>1921</v>
      </c>
      <c r="E19" s="311">
        <v>795</v>
      </c>
      <c r="F19" s="154"/>
      <c r="G19" s="153">
        <f t="shared" si="0"/>
        <v>7</v>
      </c>
      <c r="H19" s="153">
        <f t="shared" si="1"/>
        <v>1928</v>
      </c>
      <c r="I19" s="149"/>
      <c r="J19" s="155"/>
      <c r="M19" s="149"/>
      <c r="N19" s="149"/>
    </row>
    <row r="20" spans="1:14" ht="15" customHeight="1" x14ac:dyDescent="0.2">
      <c r="A20" s="151">
        <v>83</v>
      </c>
      <c r="B20" s="156" t="s">
        <v>57</v>
      </c>
      <c r="C20" s="307">
        <f>'odhad odpisu'!D19</f>
        <v>642</v>
      </c>
      <c r="D20" s="307">
        <v>2154</v>
      </c>
      <c r="E20" s="311"/>
      <c r="F20" s="154"/>
      <c r="G20" s="153">
        <f t="shared" si="0"/>
        <v>321</v>
      </c>
      <c r="H20" s="153">
        <f t="shared" si="1"/>
        <v>2475</v>
      </c>
      <c r="I20" s="149"/>
      <c r="J20" s="155"/>
      <c r="M20" s="149"/>
      <c r="N20" s="149"/>
    </row>
    <row r="21" spans="1:14" ht="15" customHeight="1" x14ac:dyDescent="0.2">
      <c r="A21" s="151">
        <v>84</v>
      </c>
      <c r="B21" s="156" t="s">
        <v>58</v>
      </c>
      <c r="C21" s="307">
        <f>'odhad odpisu'!D20</f>
        <v>5</v>
      </c>
      <c r="D21" s="307">
        <v>452</v>
      </c>
      <c r="E21" s="311"/>
      <c r="F21" s="154"/>
      <c r="G21" s="153">
        <f t="shared" si="0"/>
        <v>2.5</v>
      </c>
      <c r="H21" s="153">
        <f t="shared" si="1"/>
        <v>454.5</v>
      </c>
      <c r="I21" s="149"/>
      <c r="J21" s="155"/>
      <c r="M21" s="149"/>
      <c r="N21" s="149"/>
    </row>
    <row r="22" spans="1:14" ht="15" customHeight="1" x14ac:dyDescent="0.2">
      <c r="A22" s="151">
        <v>85</v>
      </c>
      <c r="B22" s="156" t="s">
        <v>59</v>
      </c>
      <c r="C22" s="307"/>
      <c r="D22" s="307"/>
      <c r="E22" s="311"/>
      <c r="F22" s="154"/>
      <c r="G22" s="153">
        <f t="shared" si="0"/>
        <v>0</v>
      </c>
      <c r="H22" s="153">
        <f t="shared" si="1"/>
        <v>0</v>
      </c>
      <c r="I22" s="149"/>
      <c r="J22" s="155"/>
      <c r="N22" s="149"/>
    </row>
    <row r="23" spans="1:14" ht="15" customHeight="1" x14ac:dyDescent="0.2">
      <c r="A23" s="151">
        <v>87</v>
      </c>
      <c r="B23" s="152" t="s">
        <v>60</v>
      </c>
      <c r="C23" s="307">
        <f>'odhad odpisu'!D22</f>
        <v>312</v>
      </c>
      <c r="D23" s="307">
        <v>1276</v>
      </c>
      <c r="E23" s="311">
        <v>336</v>
      </c>
      <c r="F23" s="154"/>
      <c r="G23" s="153">
        <f t="shared" si="0"/>
        <v>156</v>
      </c>
      <c r="H23" s="153">
        <f t="shared" si="1"/>
        <v>1432</v>
      </c>
      <c r="I23" s="149"/>
      <c r="J23" s="155"/>
      <c r="M23" s="149"/>
      <c r="N23" s="149"/>
    </row>
    <row r="24" spans="1:14" ht="15" customHeight="1" x14ac:dyDescent="0.2">
      <c r="A24" s="151">
        <v>92</v>
      </c>
      <c r="B24" s="156" t="s">
        <v>61</v>
      </c>
      <c r="C24" s="307">
        <f>'odhad odpisu'!D23</f>
        <v>22779</v>
      </c>
      <c r="D24" s="307">
        <v>25023</v>
      </c>
      <c r="E24" s="311">
        <v>1956</v>
      </c>
      <c r="F24" s="154"/>
      <c r="G24" s="153">
        <v>0</v>
      </c>
      <c r="H24" s="153">
        <f t="shared" si="1"/>
        <v>25023</v>
      </c>
      <c r="I24" s="149"/>
      <c r="J24" s="155"/>
      <c r="M24" s="149"/>
      <c r="N24" s="149"/>
    </row>
    <row r="25" spans="1:14" ht="15" customHeight="1" x14ac:dyDescent="0.2">
      <c r="A25" s="151">
        <v>96</v>
      </c>
      <c r="B25" s="156" t="s">
        <v>62</v>
      </c>
      <c r="C25" s="307">
        <f>'odhad odpisu'!D24</f>
        <v>0</v>
      </c>
      <c r="D25" s="307">
        <v>1634</v>
      </c>
      <c r="E25" s="311">
        <v>-99</v>
      </c>
      <c r="F25" s="154"/>
      <c r="G25" s="153">
        <f t="shared" si="0"/>
        <v>0</v>
      </c>
      <c r="H25" s="153">
        <f t="shared" si="1"/>
        <v>1634</v>
      </c>
      <c r="I25" s="149"/>
      <c r="J25" s="155"/>
      <c r="M25" s="149"/>
      <c r="N25" s="149"/>
    </row>
    <row r="26" spans="1:14" ht="15" customHeight="1" x14ac:dyDescent="0.2">
      <c r="A26" s="151">
        <v>97</v>
      </c>
      <c r="B26" s="156" t="s">
        <v>63</v>
      </c>
      <c r="C26" s="307">
        <f>'odhad odpisu'!D25</f>
        <v>53</v>
      </c>
      <c r="D26" s="307">
        <v>1435</v>
      </c>
      <c r="E26" s="311"/>
      <c r="F26" s="154"/>
      <c r="G26" s="153">
        <f t="shared" si="0"/>
        <v>26.5</v>
      </c>
      <c r="H26" s="153">
        <f>D26+F26+G26</f>
        <v>1461.5</v>
      </c>
      <c r="I26" s="149"/>
      <c r="J26" s="155"/>
      <c r="M26" s="149"/>
      <c r="N26" s="149"/>
    </row>
    <row r="27" spans="1:14" ht="15" customHeight="1" x14ac:dyDescent="0.2">
      <c r="A27" s="151">
        <v>99</v>
      </c>
      <c r="B27" s="152" t="s">
        <v>64</v>
      </c>
      <c r="C27" s="307">
        <v>8857</v>
      </c>
      <c r="D27" s="307">
        <f>243086-D28-D29</f>
        <v>25295</v>
      </c>
      <c r="E27" s="311"/>
      <c r="F27" s="154"/>
      <c r="G27" s="153">
        <f t="shared" si="0"/>
        <v>4428.5</v>
      </c>
      <c r="H27" s="153">
        <f t="shared" si="1"/>
        <v>29723.5</v>
      </c>
      <c r="I27" s="149"/>
      <c r="J27" s="155"/>
      <c r="M27" s="149"/>
      <c r="N27" s="149"/>
    </row>
    <row r="28" spans="1:14" s="163" customFormat="1" ht="12" x14ac:dyDescent="0.2">
      <c r="A28" s="157"/>
      <c r="B28" s="158" t="s">
        <v>65</v>
      </c>
      <c r="C28" s="308"/>
      <c r="D28" s="159">
        <v>136344</v>
      </c>
      <c r="E28" s="312"/>
      <c r="F28" s="160"/>
      <c r="G28" s="159"/>
      <c r="H28" s="159">
        <f t="shared" si="1"/>
        <v>136344</v>
      </c>
      <c r="I28" s="161"/>
      <c r="J28" s="162"/>
    </row>
    <row r="29" spans="1:14" ht="12" customHeight="1" x14ac:dyDescent="0.2">
      <c r="A29" s="164"/>
      <c r="B29" s="165" t="s">
        <v>66</v>
      </c>
      <c r="C29" s="168"/>
      <c r="D29" s="314">
        <v>81447</v>
      </c>
      <c r="E29" s="313">
        <v>12634</v>
      </c>
      <c r="F29" s="166"/>
      <c r="G29" s="167">
        <f>C30*0.5+0.5*C24</f>
        <v>52342</v>
      </c>
      <c r="H29" s="167">
        <f t="shared" si="1"/>
        <v>133789</v>
      </c>
      <c r="I29" s="149"/>
      <c r="J29" s="168">
        <f>G29</f>
        <v>52342</v>
      </c>
    </row>
    <row r="30" spans="1:14" ht="15" customHeight="1" x14ac:dyDescent="0.2">
      <c r="A30" s="169" t="s">
        <v>67</v>
      </c>
      <c r="B30" s="170" t="s">
        <v>4</v>
      </c>
      <c r="C30" s="171">
        <f>SUM(C7:C29)</f>
        <v>81905</v>
      </c>
      <c r="D30" s="171">
        <f>SUM(D7:D29)</f>
        <v>474689</v>
      </c>
      <c r="E30" s="309">
        <f>SUM(E7:E29)</f>
        <v>60791</v>
      </c>
      <c r="F30" s="172">
        <f t="shared" ref="F30:G30" si="2">SUM(F7:F29)</f>
        <v>0</v>
      </c>
      <c r="G30" s="171">
        <f t="shared" si="2"/>
        <v>81905</v>
      </c>
      <c r="H30" s="171">
        <f>SUM(H7:H29)</f>
        <v>556594</v>
      </c>
      <c r="I30" s="149"/>
      <c r="J30" s="173">
        <f>SUM(J7:J29)</f>
        <v>52342</v>
      </c>
      <c r="N30" s="149"/>
    </row>
    <row r="31" spans="1:14" s="163" customFormat="1" ht="11.25" x14ac:dyDescent="0.2">
      <c r="A31" s="174" t="s">
        <v>68</v>
      </c>
      <c r="B31" s="175" t="s">
        <v>69</v>
      </c>
      <c r="C31" s="176"/>
      <c r="D31" s="176"/>
      <c r="E31" s="161"/>
      <c r="J31" s="177"/>
    </row>
    <row r="33" spans="1:10" s="178" customFormat="1" ht="12" x14ac:dyDescent="0.2">
      <c r="B33" s="178" t="s">
        <v>70</v>
      </c>
      <c r="C33" s="179">
        <f>SUM(C7:C15)</f>
        <v>38514</v>
      </c>
      <c r="D33" s="180">
        <f>SUM(D7:D15)</f>
        <v>173161</v>
      </c>
      <c r="E33" s="179">
        <f>SUM(E7:E15)</f>
        <v>30825</v>
      </c>
      <c r="F33" s="180">
        <f t="shared" ref="F33:H33" si="3">SUM(F7:F15)</f>
        <v>0</v>
      </c>
      <c r="G33" s="180">
        <f>SUM(G7:G15)</f>
        <v>19257</v>
      </c>
      <c r="H33" s="180">
        <f t="shared" si="3"/>
        <v>192418</v>
      </c>
      <c r="J33" s="181"/>
    </row>
    <row r="34" spans="1:10" s="178" customFormat="1" ht="12" x14ac:dyDescent="0.2">
      <c r="B34" s="178" t="s">
        <v>71</v>
      </c>
      <c r="C34" s="179">
        <f>SUM(C16:C29)</f>
        <v>43391</v>
      </c>
      <c r="D34" s="180">
        <f>SUM(D16:D29)</f>
        <v>301528</v>
      </c>
      <c r="E34" s="179">
        <f>SUM(E16:E29)</f>
        <v>29966</v>
      </c>
      <c r="F34" s="180">
        <f t="shared" ref="F34:H34" si="4">SUM(F16:F29)</f>
        <v>0</v>
      </c>
      <c r="G34" s="180">
        <f t="shared" si="4"/>
        <v>62648</v>
      </c>
      <c r="H34" s="180">
        <f t="shared" si="4"/>
        <v>364176</v>
      </c>
      <c r="J34" s="181"/>
    </row>
    <row r="35" spans="1:10" x14ac:dyDescent="0.2">
      <c r="D35" s="149"/>
      <c r="E35" s="182"/>
    </row>
    <row r="37" spans="1:10" x14ac:dyDescent="0.2">
      <c r="A37" s="184" t="s">
        <v>72</v>
      </c>
    </row>
    <row r="38" spans="1:10" x14ac:dyDescent="0.2">
      <c r="A38" s="184"/>
    </row>
  </sheetData>
  <mergeCells count="2">
    <mergeCell ref="D4:H4"/>
    <mergeCell ref="J4:J5"/>
  </mergeCells>
  <pageMargins left="0.78740157499999996" right="0.34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/>
  </sheetViews>
  <sheetFormatPr defaultRowHeight="11.25" x14ac:dyDescent="0.2"/>
  <cols>
    <col min="1" max="1" width="4.42578125" style="255" customWidth="1"/>
    <col min="2" max="2" width="10" style="186" customWidth="1"/>
    <col min="3" max="8" width="9.140625" style="187" customWidth="1"/>
    <col min="9" max="255" width="9.140625" style="187"/>
    <col min="256" max="256" width="4.42578125" style="187" customWidth="1"/>
    <col min="257" max="257" width="10" style="187" customWidth="1"/>
    <col min="258" max="258" width="8.28515625" style="187" customWidth="1"/>
    <col min="259" max="259" width="9.7109375" style="187" customWidth="1"/>
    <col min="260" max="261" width="8.28515625" style="187" customWidth="1"/>
    <col min="262" max="262" width="9.7109375" style="187" customWidth="1"/>
    <col min="263" max="263" width="8.28515625" style="187" customWidth="1"/>
    <col min="264" max="511" width="9.140625" style="187"/>
    <col min="512" max="512" width="4.42578125" style="187" customWidth="1"/>
    <col min="513" max="513" width="10" style="187" customWidth="1"/>
    <col min="514" max="514" width="8.28515625" style="187" customWidth="1"/>
    <col min="515" max="515" width="9.7109375" style="187" customWidth="1"/>
    <col min="516" max="517" width="8.28515625" style="187" customWidth="1"/>
    <col min="518" max="518" width="9.7109375" style="187" customWidth="1"/>
    <col min="519" max="519" width="8.28515625" style="187" customWidth="1"/>
    <col min="520" max="767" width="9.140625" style="187"/>
    <col min="768" max="768" width="4.42578125" style="187" customWidth="1"/>
    <col min="769" max="769" width="10" style="187" customWidth="1"/>
    <col min="770" max="770" width="8.28515625" style="187" customWidth="1"/>
    <col min="771" max="771" width="9.7109375" style="187" customWidth="1"/>
    <col min="772" max="773" width="8.28515625" style="187" customWidth="1"/>
    <col min="774" max="774" width="9.7109375" style="187" customWidth="1"/>
    <col min="775" max="775" width="8.28515625" style="187" customWidth="1"/>
    <col min="776" max="1023" width="9.140625" style="187"/>
    <col min="1024" max="1024" width="4.42578125" style="187" customWidth="1"/>
    <col min="1025" max="1025" width="10" style="187" customWidth="1"/>
    <col min="1026" max="1026" width="8.28515625" style="187" customWidth="1"/>
    <col min="1027" max="1027" width="9.7109375" style="187" customWidth="1"/>
    <col min="1028" max="1029" width="8.28515625" style="187" customWidth="1"/>
    <col min="1030" max="1030" width="9.7109375" style="187" customWidth="1"/>
    <col min="1031" max="1031" width="8.28515625" style="187" customWidth="1"/>
    <col min="1032" max="1279" width="9.140625" style="187"/>
    <col min="1280" max="1280" width="4.42578125" style="187" customWidth="1"/>
    <col min="1281" max="1281" width="10" style="187" customWidth="1"/>
    <col min="1282" max="1282" width="8.28515625" style="187" customWidth="1"/>
    <col min="1283" max="1283" width="9.7109375" style="187" customWidth="1"/>
    <col min="1284" max="1285" width="8.28515625" style="187" customWidth="1"/>
    <col min="1286" max="1286" width="9.7109375" style="187" customWidth="1"/>
    <col min="1287" max="1287" width="8.28515625" style="187" customWidth="1"/>
    <col min="1288" max="1535" width="9.140625" style="187"/>
    <col min="1536" max="1536" width="4.42578125" style="187" customWidth="1"/>
    <col min="1537" max="1537" width="10" style="187" customWidth="1"/>
    <col min="1538" max="1538" width="8.28515625" style="187" customWidth="1"/>
    <col min="1539" max="1539" width="9.7109375" style="187" customWidth="1"/>
    <col min="1540" max="1541" width="8.28515625" style="187" customWidth="1"/>
    <col min="1542" max="1542" width="9.7109375" style="187" customWidth="1"/>
    <col min="1543" max="1543" width="8.28515625" style="187" customWidth="1"/>
    <col min="1544" max="1791" width="9.140625" style="187"/>
    <col min="1792" max="1792" width="4.42578125" style="187" customWidth="1"/>
    <col min="1793" max="1793" width="10" style="187" customWidth="1"/>
    <col min="1794" max="1794" width="8.28515625" style="187" customWidth="1"/>
    <col min="1795" max="1795" width="9.7109375" style="187" customWidth="1"/>
    <col min="1796" max="1797" width="8.28515625" style="187" customWidth="1"/>
    <col min="1798" max="1798" width="9.7109375" style="187" customWidth="1"/>
    <col min="1799" max="1799" width="8.28515625" style="187" customWidth="1"/>
    <col min="1800" max="2047" width="9.140625" style="187"/>
    <col min="2048" max="2048" width="4.42578125" style="187" customWidth="1"/>
    <col min="2049" max="2049" width="10" style="187" customWidth="1"/>
    <col min="2050" max="2050" width="8.28515625" style="187" customWidth="1"/>
    <col min="2051" max="2051" width="9.7109375" style="187" customWidth="1"/>
    <col min="2052" max="2053" width="8.28515625" style="187" customWidth="1"/>
    <col min="2054" max="2054" width="9.7109375" style="187" customWidth="1"/>
    <col min="2055" max="2055" width="8.28515625" style="187" customWidth="1"/>
    <col min="2056" max="2303" width="9.140625" style="187"/>
    <col min="2304" max="2304" width="4.42578125" style="187" customWidth="1"/>
    <col min="2305" max="2305" width="10" style="187" customWidth="1"/>
    <col min="2306" max="2306" width="8.28515625" style="187" customWidth="1"/>
    <col min="2307" max="2307" width="9.7109375" style="187" customWidth="1"/>
    <col min="2308" max="2309" width="8.28515625" style="187" customWidth="1"/>
    <col min="2310" max="2310" width="9.7109375" style="187" customWidth="1"/>
    <col min="2311" max="2311" width="8.28515625" style="187" customWidth="1"/>
    <col min="2312" max="2559" width="9.140625" style="187"/>
    <col min="2560" max="2560" width="4.42578125" style="187" customWidth="1"/>
    <col min="2561" max="2561" width="10" style="187" customWidth="1"/>
    <col min="2562" max="2562" width="8.28515625" style="187" customWidth="1"/>
    <col min="2563" max="2563" width="9.7109375" style="187" customWidth="1"/>
    <col min="2564" max="2565" width="8.28515625" style="187" customWidth="1"/>
    <col min="2566" max="2566" width="9.7109375" style="187" customWidth="1"/>
    <col min="2567" max="2567" width="8.28515625" style="187" customWidth="1"/>
    <col min="2568" max="2815" width="9.140625" style="187"/>
    <col min="2816" max="2816" width="4.42578125" style="187" customWidth="1"/>
    <col min="2817" max="2817" width="10" style="187" customWidth="1"/>
    <col min="2818" max="2818" width="8.28515625" style="187" customWidth="1"/>
    <col min="2819" max="2819" width="9.7109375" style="187" customWidth="1"/>
    <col min="2820" max="2821" width="8.28515625" style="187" customWidth="1"/>
    <col min="2822" max="2822" width="9.7109375" style="187" customWidth="1"/>
    <col min="2823" max="2823" width="8.28515625" style="187" customWidth="1"/>
    <col min="2824" max="3071" width="9.140625" style="187"/>
    <col min="3072" max="3072" width="4.42578125" style="187" customWidth="1"/>
    <col min="3073" max="3073" width="10" style="187" customWidth="1"/>
    <col min="3074" max="3074" width="8.28515625" style="187" customWidth="1"/>
    <col min="3075" max="3075" width="9.7109375" style="187" customWidth="1"/>
    <col min="3076" max="3077" width="8.28515625" style="187" customWidth="1"/>
    <col min="3078" max="3078" width="9.7109375" style="187" customWidth="1"/>
    <col min="3079" max="3079" width="8.28515625" style="187" customWidth="1"/>
    <col min="3080" max="3327" width="9.140625" style="187"/>
    <col min="3328" max="3328" width="4.42578125" style="187" customWidth="1"/>
    <col min="3329" max="3329" width="10" style="187" customWidth="1"/>
    <col min="3330" max="3330" width="8.28515625" style="187" customWidth="1"/>
    <col min="3331" max="3331" width="9.7109375" style="187" customWidth="1"/>
    <col min="3332" max="3333" width="8.28515625" style="187" customWidth="1"/>
    <col min="3334" max="3334" width="9.7109375" style="187" customWidth="1"/>
    <col min="3335" max="3335" width="8.28515625" style="187" customWidth="1"/>
    <col min="3336" max="3583" width="9.140625" style="187"/>
    <col min="3584" max="3584" width="4.42578125" style="187" customWidth="1"/>
    <col min="3585" max="3585" width="10" style="187" customWidth="1"/>
    <col min="3586" max="3586" width="8.28515625" style="187" customWidth="1"/>
    <col min="3587" max="3587" width="9.7109375" style="187" customWidth="1"/>
    <col min="3588" max="3589" width="8.28515625" style="187" customWidth="1"/>
    <col min="3590" max="3590" width="9.7109375" style="187" customWidth="1"/>
    <col min="3591" max="3591" width="8.28515625" style="187" customWidth="1"/>
    <col min="3592" max="3839" width="9.140625" style="187"/>
    <col min="3840" max="3840" width="4.42578125" style="187" customWidth="1"/>
    <col min="3841" max="3841" width="10" style="187" customWidth="1"/>
    <col min="3842" max="3842" width="8.28515625" style="187" customWidth="1"/>
    <col min="3843" max="3843" width="9.7109375" style="187" customWidth="1"/>
    <col min="3844" max="3845" width="8.28515625" style="187" customWidth="1"/>
    <col min="3846" max="3846" width="9.7109375" style="187" customWidth="1"/>
    <col min="3847" max="3847" width="8.28515625" style="187" customWidth="1"/>
    <col min="3848" max="4095" width="9.140625" style="187"/>
    <col min="4096" max="4096" width="4.42578125" style="187" customWidth="1"/>
    <col min="4097" max="4097" width="10" style="187" customWidth="1"/>
    <col min="4098" max="4098" width="8.28515625" style="187" customWidth="1"/>
    <col min="4099" max="4099" width="9.7109375" style="187" customWidth="1"/>
    <col min="4100" max="4101" width="8.28515625" style="187" customWidth="1"/>
    <col min="4102" max="4102" width="9.7109375" style="187" customWidth="1"/>
    <col min="4103" max="4103" width="8.28515625" style="187" customWidth="1"/>
    <col min="4104" max="4351" width="9.140625" style="187"/>
    <col min="4352" max="4352" width="4.42578125" style="187" customWidth="1"/>
    <col min="4353" max="4353" width="10" style="187" customWidth="1"/>
    <col min="4354" max="4354" width="8.28515625" style="187" customWidth="1"/>
    <col min="4355" max="4355" width="9.7109375" style="187" customWidth="1"/>
    <col min="4356" max="4357" width="8.28515625" style="187" customWidth="1"/>
    <col min="4358" max="4358" width="9.7109375" style="187" customWidth="1"/>
    <col min="4359" max="4359" width="8.28515625" style="187" customWidth="1"/>
    <col min="4360" max="4607" width="9.140625" style="187"/>
    <col min="4608" max="4608" width="4.42578125" style="187" customWidth="1"/>
    <col min="4609" max="4609" width="10" style="187" customWidth="1"/>
    <col min="4610" max="4610" width="8.28515625" style="187" customWidth="1"/>
    <col min="4611" max="4611" width="9.7109375" style="187" customWidth="1"/>
    <col min="4612" max="4613" width="8.28515625" style="187" customWidth="1"/>
    <col min="4614" max="4614" width="9.7109375" style="187" customWidth="1"/>
    <col min="4615" max="4615" width="8.28515625" style="187" customWidth="1"/>
    <col min="4616" max="4863" width="9.140625" style="187"/>
    <col min="4864" max="4864" width="4.42578125" style="187" customWidth="1"/>
    <col min="4865" max="4865" width="10" style="187" customWidth="1"/>
    <col min="4866" max="4866" width="8.28515625" style="187" customWidth="1"/>
    <col min="4867" max="4867" width="9.7109375" style="187" customWidth="1"/>
    <col min="4868" max="4869" width="8.28515625" style="187" customWidth="1"/>
    <col min="4870" max="4870" width="9.7109375" style="187" customWidth="1"/>
    <col min="4871" max="4871" width="8.28515625" style="187" customWidth="1"/>
    <col min="4872" max="5119" width="9.140625" style="187"/>
    <col min="5120" max="5120" width="4.42578125" style="187" customWidth="1"/>
    <col min="5121" max="5121" width="10" style="187" customWidth="1"/>
    <col min="5122" max="5122" width="8.28515625" style="187" customWidth="1"/>
    <col min="5123" max="5123" width="9.7109375" style="187" customWidth="1"/>
    <col min="5124" max="5125" width="8.28515625" style="187" customWidth="1"/>
    <col min="5126" max="5126" width="9.7109375" style="187" customWidth="1"/>
    <col min="5127" max="5127" width="8.28515625" style="187" customWidth="1"/>
    <col min="5128" max="5375" width="9.140625" style="187"/>
    <col min="5376" max="5376" width="4.42578125" style="187" customWidth="1"/>
    <col min="5377" max="5377" width="10" style="187" customWidth="1"/>
    <col min="5378" max="5378" width="8.28515625" style="187" customWidth="1"/>
    <col min="5379" max="5379" width="9.7109375" style="187" customWidth="1"/>
    <col min="5380" max="5381" width="8.28515625" style="187" customWidth="1"/>
    <col min="5382" max="5382" width="9.7109375" style="187" customWidth="1"/>
    <col min="5383" max="5383" width="8.28515625" style="187" customWidth="1"/>
    <col min="5384" max="5631" width="9.140625" style="187"/>
    <col min="5632" max="5632" width="4.42578125" style="187" customWidth="1"/>
    <col min="5633" max="5633" width="10" style="187" customWidth="1"/>
    <col min="5634" max="5634" width="8.28515625" style="187" customWidth="1"/>
    <col min="5635" max="5635" width="9.7109375" style="187" customWidth="1"/>
    <col min="5636" max="5637" width="8.28515625" style="187" customWidth="1"/>
    <col min="5638" max="5638" width="9.7109375" style="187" customWidth="1"/>
    <col min="5639" max="5639" width="8.28515625" style="187" customWidth="1"/>
    <col min="5640" max="5887" width="9.140625" style="187"/>
    <col min="5888" max="5888" width="4.42578125" style="187" customWidth="1"/>
    <col min="5889" max="5889" width="10" style="187" customWidth="1"/>
    <col min="5890" max="5890" width="8.28515625" style="187" customWidth="1"/>
    <col min="5891" max="5891" width="9.7109375" style="187" customWidth="1"/>
    <col min="5892" max="5893" width="8.28515625" style="187" customWidth="1"/>
    <col min="5894" max="5894" width="9.7109375" style="187" customWidth="1"/>
    <col min="5895" max="5895" width="8.28515625" style="187" customWidth="1"/>
    <col min="5896" max="6143" width="9.140625" style="187"/>
    <col min="6144" max="6144" width="4.42578125" style="187" customWidth="1"/>
    <col min="6145" max="6145" width="10" style="187" customWidth="1"/>
    <col min="6146" max="6146" width="8.28515625" style="187" customWidth="1"/>
    <col min="6147" max="6147" width="9.7109375" style="187" customWidth="1"/>
    <col min="6148" max="6149" width="8.28515625" style="187" customWidth="1"/>
    <col min="6150" max="6150" width="9.7109375" style="187" customWidth="1"/>
    <col min="6151" max="6151" width="8.28515625" style="187" customWidth="1"/>
    <col min="6152" max="6399" width="9.140625" style="187"/>
    <col min="6400" max="6400" width="4.42578125" style="187" customWidth="1"/>
    <col min="6401" max="6401" width="10" style="187" customWidth="1"/>
    <col min="6402" max="6402" width="8.28515625" style="187" customWidth="1"/>
    <col min="6403" max="6403" width="9.7109375" style="187" customWidth="1"/>
    <col min="6404" max="6405" width="8.28515625" style="187" customWidth="1"/>
    <col min="6406" max="6406" width="9.7109375" style="187" customWidth="1"/>
    <col min="6407" max="6407" width="8.28515625" style="187" customWidth="1"/>
    <col min="6408" max="6655" width="9.140625" style="187"/>
    <col min="6656" max="6656" width="4.42578125" style="187" customWidth="1"/>
    <col min="6657" max="6657" width="10" style="187" customWidth="1"/>
    <col min="6658" max="6658" width="8.28515625" style="187" customWidth="1"/>
    <col min="6659" max="6659" width="9.7109375" style="187" customWidth="1"/>
    <col min="6660" max="6661" width="8.28515625" style="187" customWidth="1"/>
    <col min="6662" max="6662" width="9.7109375" style="187" customWidth="1"/>
    <col min="6663" max="6663" width="8.28515625" style="187" customWidth="1"/>
    <col min="6664" max="6911" width="9.140625" style="187"/>
    <col min="6912" max="6912" width="4.42578125" style="187" customWidth="1"/>
    <col min="6913" max="6913" width="10" style="187" customWidth="1"/>
    <col min="6914" max="6914" width="8.28515625" style="187" customWidth="1"/>
    <col min="6915" max="6915" width="9.7109375" style="187" customWidth="1"/>
    <col min="6916" max="6917" width="8.28515625" style="187" customWidth="1"/>
    <col min="6918" max="6918" width="9.7109375" style="187" customWidth="1"/>
    <col min="6919" max="6919" width="8.28515625" style="187" customWidth="1"/>
    <col min="6920" max="7167" width="9.140625" style="187"/>
    <col min="7168" max="7168" width="4.42578125" style="187" customWidth="1"/>
    <col min="7169" max="7169" width="10" style="187" customWidth="1"/>
    <col min="7170" max="7170" width="8.28515625" style="187" customWidth="1"/>
    <col min="7171" max="7171" width="9.7109375" style="187" customWidth="1"/>
    <col min="7172" max="7173" width="8.28515625" style="187" customWidth="1"/>
    <col min="7174" max="7174" width="9.7109375" style="187" customWidth="1"/>
    <col min="7175" max="7175" width="8.28515625" style="187" customWidth="1"/>
    <col min="7176" max="7423" width="9.140625" style="187"/>
    <col min="7424" max="7424" width="4.42578125" style="187" customWidth="1"/>
    <col min="7425" max="7425" width="10" style="187" customWidth="1"/>
    <col min="7426" max="7426" width="8.28515625" style="187" customWidth="1"/>
    <col min="7427" max="7427" width="9.7109375" style="187" customWidth="1"/>
    <col min="7428" max="7429" width="8.28515625" style="187" customWidth="1"/>
    <col min="7430" max="7430" width="9.7109375" style="187" customWidth="1"/>
    <col min="7431" max="7431" width="8.28515625" style="187" customWidth="1"/>
    <col min="7432" max="7679" width="9.140625" style="187"/>
    <col min="7680" max="7680" width="4.42578125" style="187" customWidth="1"/>
    <col min="7681" max="7681" width="10" style="187" customWidth="1"/>
    <col min="7682" max="7682" width="8.28515625" style="187" customWidth="1"/>
    <col min="7683" max="7683" width="9.7109375" style="187" customWidth="1"/>
    <col min="7684" max="7685" width="8.28515625" style="187" customWidth="1"/>
    <col min="7686" max="7686" width="9.7109375" style="187" customWidth="1"/>
    <col min="7687" max="7687" width="8.28515625" style="187" customWidth="1"/>
    <col min="7688" max="7935" width="9.140625" style="187"/>
    <col min="7936" max="7936" width="4.42578125" style="187" customWidth="1"/>
    <col min="7937" max="7937" width="10" style="187" customWidth="1"/>
    <col min="7938" max="7938" width="8.28515625" style="187" customWidth="1"/>
    <col min="7939" max="7939" width="9.7109375" style="187" customWidth="1"/>
    <col min="7940" max="7941" width="8.28515625" style="187" customWidth="1"/>
    <col min="7942" max="7942" width="9.7109375" style="187" customWidth="1"/>
    <col min="7943" max="7943" width="8.28515625" style="187" customWidth="1"/>
    <col min="7944" max="8191" width="9.140625" style="187"/>
    <col min="8192" max="8192" width="4.42578125" style="187" customWidth="1"/>
    <col min="8193" max="8193" width="10" style="187" customWidth="1"/>
    <col min="8194" max="8194" width="8.28515625" style="187" customWidth="1"/>
    <col min="8195" max="8195" width="9.7109375" style="187" customWidth="1"/>
    <col min="8196" max="8197" width="8.28515625" style="187" customWidth="1"/>
    <col min="8198" max="8198" width="9.7109375" style="187" customWidth="1"/>
    <col min="8199" max="8199" width="8.28515625" style="187" customWidth="1"/>
    <col min="8200" max="8447" width="9.140625" style="187"/>
    <col min="8448" max="8448" width="4.42578125" style="187" customWidth="1"/>
    <col min="8449" max="8449" width="10" style="187" customWidth="1"/>
    <col min="8450" max="8450" width="8.28515625" style="187" customWidth="1"/>
    <col min="8451" max="8451" width="9.7109375" style="187" customWidth="1"/>
    <col min="8452" max="8453" width="8.28515625" style="187" customWidth="1"/>
    <col min="8454" max="8454" width="9.7109375" style="187" customWidth="1"/>
    <col min="8455" max="8455" width="8.28515625" style="187" customWidth="1"/>
    <col min="8456" max="8703" width="9.140625" style="187"/>
    <col min="8704" max="8704" width="4.42578125" style="187" customWidth="1"/>
    <col min="8705" max="8705" width="10" style="187" customWidth="1"/>
    <col min="8706" max="8706" width="8.28515625" style="187" customWidth="1"/>
    <col min="8707" max="8707" width="9.7109375" style="187" customWidth="1"/>
    <col min="8708" max="8709" width="8.28515625" style="187" customWidth="1"/>
    <col min="8710" max="8710" width="9.7109375" style="187" customWidth="1"/>
    <col min="8711" max="8711" width="8.28515625" style="187" customWidth="1"/>
    <col min="8712" max="8959" width="9.140625" style="187"/>
    <col min="8960" max="8960" width="4.42578125" style="187" customWidth="1"/>
    <col min="8961" max="8961" width="10" style="187" customWidth="1"/>
    <col min="8962" max="8962" width="8.28515625" style="187" customWidth="1"/>
    <col min="8963" max="8963" width="9.7109375" style="187" customWidth="1"/>
    <col min="8964" max="8965" width="8.28515625" style="187" customWidth="1"/>
    <col min="8966" max="8966" width="9.7109375" style="187" customWidth="1"/>
    <col min="8967" max="8967" width="8.28515625" style="187" customWidth="1"/>
    <col min="8968" max="9215" width="9.140625" style="187"/>
    <col min="9216" max="9216" width="4.42578125" style="187" customWidth="1"/>
    <col min="9217" max="9217" width="10" style="187" customWidth="1"/>
    <col min="9218" max="9218" width="8.28515625" style="187" customWidth="1"/>
    <col min="9219" max="9219" width="9.7109375" style="187" customWidth="1"/>
    <col min="9220" max="9221" width="8.28515625" style="187" customWidth="1"/>
    <col min="9222" max="9222" width="9.7109375" style="187" customWidth="1"/>
    <col min="9223" max="9223" width="8.28515625" style="187" customWidth="1"/>
    <col min="9224" max="9471" width="9.140625" style="187"/>
    <col min="9472" max="9472" width="4.42578125" style="187" customWidth="1"/>
    <col min="9473" max="9473" width="10" style="187" customWidth="1"/>
    <col min="9474" max="9474" width="8.28515625" style="187" customWidth="1"/>
    <col min="9475" max="9475" width="9.7109375" style="187" customWidth="1"/>
    <col min="9476" max="9477" width="8.28515625" style="187" customWidth="1"/>
    <col min="9478" max="9478" width="9.7109375" style="187" customWidth="1"/>
    <col min="9479" max="9479" width="8.28515625" style="187" customWidth="1"/>
    <col min="9480" max="9727" width="9.140625" style="187"/>
    <col min="9728" max="9728" width="4.42578125" style="187" customWidth="1"/>
    <col min="9729" max="9729" width="10" style="187" customWidth="1"/>
    <col min="9730" max="9730" width="8.28515625" style="187" customWidth="1"/>
    <col min="9731" max="9731" width="9.7109375" style="187" customWidth="1"/>
    <col min="9732" max="9733" width="8.28515625" style="187" customWidth="1"/>
    <col min="9734" max="9734" width="9.7109375" style="187" customWidth="1"/>
    <col min="9735" max="9735" width="8.28515625" style="187" customWidth="1"/>
    <col min="9736" max="9983" width="9.140625" style="187"/>
    <col min="9984" max="9984" width="4.42578125" style="187" customWidth="1"/>
    <col min="9985" max="9985" width="10" style="187" customWidth="1"/>
    <col min="9986" max="9986" width="8.28515625" style="187" customWidth="1"/>
    <col min="9987" max="9987" width="9.7109375" style="187" customWidth="1"/>
    <col min="9988" max="9989" width="8.28515625" style="187" customWidth="1"/>
    <col min="9990" max="9990" width="9.7109375" style="187" customWidth="1"/>
    <col min="9991" max="9991" width="8.28515625" style="187" customWidth="1"/>
    <col min="9992" max="10239" width="9.140625" style="187"/>
    <col min="10240" max="10240" width="4.42578125" style="187" customWidth="1"/>
    <col min="10241" max="10241" width="10" style="187" customWidth="1"/>
    <col min="10242" max="10242" width="8.28515625" style="187" customWidth="1"/>
    <col min="10243" max="10243" width="9.7109375" style="187" customWidth="1"/>
    <col min="10244" max="10245" width="8.28515625" style="187" customWidth="1"/>
    <col min="10246" max="10246" width="9.7109375" style="187" customWidth="1"/>
    <col min="10247" max="10247" width="8.28515625" style="187" customWidth="1"/>
    <col min="10248" max="10495" width="9.140625" style="187"/>
    <col min="10496" max="10496" width="4.42578125" style="187" customWidth="1"/>
    <col min="10497" max="10497" width="10" style="187" customWidth="1"/>
    <col min="10498" max="10498" width="8.28515625" style="187" customWidth="1"/>
    <col min="10499" max="10499" width="9.7109375" style="187" customWidth="1"/>
    <col min="10500" max="10501" width="8.28515625" style="187" customWidth="1"/>
    <col min="10502" max="10502" width="9.7109375" style="187" customWidth="1"/>
    <col min="10503" max="10503" width="8.28515625" style="187" customWidth="1"/>
    <col min="10504" max="10751" width="9.140625" style="187"/>
    <col min="10752" max="10752" width="4.42578125" style="187" customWidth="1"/>
    <col min="10753" max="10753" width="10" style="187" customWidth="1"/>
    <col min="10754" max="10754" width="8.28515625" style="187" customWidth="1"/>
    <col min="10755" max="10755" width="9.7109375" style="187" customWidth="1"/>
    <col min="10756" max="10757" width="8.28515625" style="187" customWidth="1"/>
    <col min="10758" max="10758" width="9.7109375" style="187" customWidth="1"/>
    <col min="10759" max="10759" width="8.28515625" style="187" customWidth="1"/>
    <col min="10760" max="11007" width="9.140625" style="187"/>
    <col min="11008" max="11008" width="4.42578125" style="187" customWidth="1"/>
    <col min="11009" max="11009" width="10" style="187" customWidth="1"/>
    <col min="11010" max="11010" width="8.28515625" style="187" customWidth="1"/>
    <col min="11011" max="11011" width="9.7109375" style="187" customWidth="1"/>
    <col min="11012" max="11013" width="8.28515625" style="187" customWidth="1"/>
    <col min="11014" max="11014" width="9.7109375" style="187" customWidth="1"/>
    <col min="11015" max="11015" width="8.28515625" style="187" customWidth="1"/>
    <col min="11016" max="11263" width="9.140625" style="187"/>
    <col min="11264" max="11264" width="4.42578125" style="187" customWidth="1"/>
    <col min="11265" max="11265" width="10" style="187" customWidth="1"/>
    <col min="11266" max="11266" width="8.28515625" style="187" customWidth="1"/>
    <col min="11267" max="11267" width="9.7109375" style="187" customWidth="1"/>
    <col min="11268" max="11269" width="8.28515625" style="187" customWidth="1"/>
    <col min="11270" max="11270" width="9.7109375" style="187" customWidth="1"/>
    <col min="11271" max="11271" width="8.28515625" style="187" customWidth="1"/>
    <col min="11272" max="11519" width="9.140625" style="187"/>
    <col min="11520" max="11520" width="4.42578125" style="187" customWidth="1"/>
    <col min="11521" max="11521" width="10" style="187" customWidth="1"/>
    <col min="11522" max="11522" width="8.28515625" style="187" customWidth="1"/>
    <col min="11523" max="11523" width="9.7109375" style="187" customWidth="1"/>
    <col min="11524" max="11525" width="8.28515625" style="187" customWidth="1"/>
    <col min="11526" max="11526" width="9.7109375" style="187" customWidth="1"/>
    <col min="11527" max="11527" width="8.28515625" style="187" customWidth="1"/>
    <col min="11528" max="11775" width="9.140625" style="187"/>
    <col min="11776" max="11776" width="4.42578125" style="187" customWidth="1"/>
    <col min="11777" max="11777" width="10" style="187" customWidth="1"/>
    <col min="11778" max="11778" width="8.28515625" style="187" customWidth="1"/>
    <col min="11779" max="11779" width="9.7109375" style="187" customWidth="1"/>
    <col min="11780" max="11781" width="8.28515625" style="187" customWidth="1"/>
    <col min="11782" max="11782" width="9.7109375" style="187" customWidth="1"/>
    <col min="11783" max="11783" width="8.28515625" style="187" customWidth="1"/>
    <col min="11784" max="12031" width="9.140625" style="187"/>
    <col min="12032" max="12032" width="4.42578125" style="187" customWidth="1"/>
    <col min="12033" max="12033" width="10" style="187" customWidth="1"/>
    <col min="12034" max="12034" width="8.28515625" style="187" customWidth="1"/>
    <col min="12035" max="12035" width="9.7109375" style="187" customWidth="1"/>
    <col min="12036" max="12037" width="8.28515625" style="187" customWidth="1"/>
    <col min="12038" max="12038" width="9.7109375" style="187" customWidth="1"/>
    <col min="12039" max="12039" width="8.28515625" style="187" customWidth="1"/>
    <col min="12040" max="12287" width="9.140625" style="187"/>
    <col min="12288" max="12288" width="4.42578125" style="187" customWidth="1"/>
    <col min="12289" max="12289" width="10" style="187" customWidth="1"/>
    <col min="12290" max="12290" width="8.28515625" style="187" customWidth="1"/>
    <col min="12291" max="12291" width="9.7109375" style="187" customWidth="1"/>
    <col min="12292" max="12293" width="8.28515625" style="187" customWidth="1"/>
    <col min="12294" max="12294" width="9.7109375" style="187" customWidth="1"/>
    <col min="12295" max="12295" width="8.28515625" style="187" customWidth="1"/>
    <col min="12296" max="12543" width="9.140625" style="187"/>
    <col min="12544" max="12544" width="4.42578125" style="187" customWidth="1"/>
    <col min="12545" max="12545" width="10" style="187" customWidth="1"/>
    <col min="12546" max="12546" width="8.28515625" style="187" customWidth="1"/>
    <col min="12547" max="12547" width="9.7109375" style="187" customWidth="1"/>
    <col min="12548" max="12549" width="8.28515625" style="187" customWidth="1"/>
    <col min="12550" max="12550" width="9.7109375" style="187" customWidth="1"/>
    <col min="12551" max="12551" width="8.28515625" style="187" customWidth="1"/>
    <col min="12552" max="12799" width="9.140625" style="187"/>
    <col min="12800" max="12800" width="4.42578125" style="187" customWidth="1"/>
    <col min="12801" max="12801" width="10" style="187" customWidth="1"/>
    <col min="12802" max="12802" width="8.28515625" style="187" customWidth="1"/>
    <col min="12803" max="12803" width="9.7109375" style="187" customWidth="1"/>
    <col min="12804" max="12805" width="8.28515625" style="187" customWidth="1"/>
    <col min="12806" max="12806" width="9.7109375" style="187" customWidth="1"/>
    <col min="12807" max="12807" width="8.28515625" style="187" customWidth="1"/>
    <col min="12808" max="13055" width="9.140625" style="187"/>
    <col min="13056" max="13056" width="4.42578125" style="187" customWidth="1"/>
    <col min="13057" max="13057" width="10" style="187" customWidth="1"/>
    <col min="13058" max="13058" width="8.28515625" style="187" customWidth="1"/>
    <col min="13059" max="13059" width="9.7109375" style="187" customWidth="1"/>
    <col min="13060" max="13061" width="8.28515625" style="187" customWidth="1"/>
    <col min="13062" max="13062" width="9.7109375" style="187" customWidth="1"/>
    <col min="13063" max="13063" width="8.28515625" style="187" customWidth="1"/>
    <col min="13064" max="13311" width="9.140625" style="187"/>
    <col min="13312" max="13312" width="4.42578125" style="187" customWidth="1"/>
    <col min="13313" max="13313" width="10" style="187" customWidth="1"/>
    <col min="13314" max="13314" width="8.28515625" style="187" customWidth="1"/>
    <col min="13315" max="13315" width="9.7109375" style="187" customWidth="1"/>
    <col min="13316" max="13317" width="8.28515625" style="187" customWidth="1"/>
    <col min="13318" max="13318" width="9.7109375" style="187" customWidth="1"/>
    <col min="13319" max="13319" width="8.28515625" style="187" customWidth="1"/>
    <col min="13320" max="13567" width="9.140625" style="187"/>
    <col min="13568" max="13568" width="4.42578125" style="187" customWidth="1"/>
    <col min="13569" max="13569" width="10" style="187" customWidth="1"/>
    <col min="13570" max="13570" width="8.28515625" style="187" customWidth="1"/>
    <col min="13571" max="13571" width="9.7109375" style="187" customWidth="1"/>
    <col min="13572" max="13573" width="8.28515625" style="187" customWidth="1"/>
    <col min="13574" max="13574" width="9.7109375" style="187" customWidth="1"/>
    <col min="13575" max="13575" width="8.28515625" style="187" customWidth="1"/>
    <col min="13576" max="13823" width="9.140625" style="187"/>
    <col min="13824" max="13824" width="4.42578125" style="187" customWidth="1"/>
    <col min="13825" max="13825" width="10" style="187" customWidth="1"/>
    <col min="13826" max="13826" width="8.28515625" style="187" customWidth="1"/>
    <col min="13827" max="13827" width="9.7109375" style="187" customWidth="1"/>
    <col min="13828" max="13829" width="8.28515625" style="187" customWidth="1"/>
    <col min="13830" max="13830" width="9.7109375" style="187" customWidth="1"/>
    <col min="13831" max="13831" width="8.28515625" style="187" customWidth="1"/>
    <col min="13832" max="14079" width="9.140625" style="187"/>
    <col min="14080" max="14080" width="4.42578125" style="187" customWidth="1"/>
    <col min="14081" max="14081" width="10" style="187" customWidth="1"/>
    <col min="14082" max="14082" width="8.28515625" style="187" customWidth="1"/>
    <col min="14083" max="14083" width="9.7109375" style="187" customWidth="1"/>
    <col min="14084" max="14085" width="8.28515625" style="187" customWidth="1"/>
    <col min="14086" max="14086" width="9.7109375" style="187" customWidth="1"/>
    <col min="14087" max="14087" width="8.28515625" style="187" customWidth="1"/>
    <col min="14088" max="14335" width="9.140625" style="187"/>
    <col min="14336" max="14336" width="4.42578125" style="187" customWidth="1"/>
    <col min="14337" max="14337" width="10" style="187" customWidth="1"/>
    <col min="14338" max="14338" width="8.28515625" style="187" customWidth="1"/>
    <col min="14339" max="14339" width="9.7109375" style="187" customWidth="1"/>
    <col min="14340" max="14341" width="8.28515625" style="187" customWidth="1"/>
    <col min="14342" max="14342" width="9.7109375" style="187" customWidth="1"/>
    <col min="14343" max="14343" width="8.28515625" style="187" customWidth="1"/>
    <col min="14344" max="14591" width="9.140625" style="187"/>
    <col min="14592" max="14592" width="4.42578125" style="187" customWidth="1"/>
    <col min="14593" max="14593" width="10" style="187" customWidth="1"/>
    <col min="14594" max="14594" width="8.28515625" style="187" customWidth="1"/>
    <col min="14595" max="14595" width="9.7109375" style="187" customWidth="1"/>
    <col min="14596" max="14597" width="8.28515625" style="187" customWidth="1"/>
    <col min="14598" max="14598" width="9.7109375" style="187" customWidth="1"/>
    <col min="14599" max="14599" width="8.28515625" style="187" customWidth="1"/>
    <col min="14600" max="14847" width="9.140625" style="187"/>
    <col min="14848" max="14848" width="4.42578125" style="187" customWidth="1"/>
    <col min="14849" max="14849" width="10" style="187" customWidth="1"/>
    <col min="14850" max="14850" width="8.28515625" style="187" customWidth="1"/>
    <col min="14851" max="14851" width="9.7109375" style="187" customWidth="1"/>
    <col min="14852" max="14853" width="8.28515625" style="187" customWidth="1"/>
    <col min="14854" max="14854" width="9.7109375" style="187" customWidth="1"/>
    <col min="14855" max="14855" width="8.28515625" style="187" customWidth="1"/>
    <col min="14856" max="15103" width="9.140625" style="187"/>
    <col min="15104" max="15104" width="4.42578125" style="187" customWidth="1"/>
    <col min="15105" max="15105" width="10" style="187" customWidth="1"/>
    <col min="15106" max="15106" width="8.28515625" style="187" customWidth="1"/>
    <col min="15107" max="15107" width="9.7109375" style="187" customWidth="1"/>
    <col min="15108" max="15109" width="8.28515625" style="187" customWidth="1"/>
    <col min="15110" max="15110" width="9.7109375" style="187" customWidth="1"/>
    <col min="15111" max="15111" width="8.28515625" style="187" customWidth="1"/>
    <col min="15112" max="15359" width="9.140625" style="187"/>
    <col min="15360" max="15360" width="4.42578125" style="187" customWidth="1"/>
    <col min="15361" max="15361" width="10" style="187" customWidth="1"/>
    <col min="15362" max="15362" width="8.28515625" style="187" customWidth="1"/>
    <col min="15363" max="15363" width="9.7109375" style="187" customWidth="1"/>
    <col min="15364" max="15365" width="8.28515625" style="187" customWidth="1"/>
    <col min="15366" max="15366" width="9.7109375" style="187" customWidth="1"/>
    <col min="15367" max="15367" width="8.28515625" style="187" customWidth="1"/>
    <col min="15368" max="15615" width="9.140625" style="187"/>
    <col min="15616" max="15616" width="4.42578125" style="187" customWidth="1"/>
    <col min="15617" max="15617" width="10" style="187" customWidth="1"/>
    <col min="15618" max="15618" width="8.28515625" style="187" customWidth="1"/>
    <col min="15619" max="15619" width="9.7109375" style="187" customWidth="1"/>
    <col min="15620" max="15621" width="8.28515625" style="187" customWidth="1"/>
    <col min="15622" max="15622" width="9.7109375" style="187" customWidth="1"/>
    <col min="15623" max="15623" width="8.28515625" style="187" customWidth="1"/>
    <col min="15624" max="15871" width="9.140625" style="187"/>
    <col min="15872" max="15872" width="4.42578125" style="187" customWidth="1"/>
    <col min="15873" max="15873" width="10" style="187" customWidth="1"/>
    <col min="15874" max="15874" width="8.28515625" style="187" customWidth="1"/>
    <col min="15875" max="15875" width="9.7109375" style="187" customWidth="1"/>
    <col min="15876" max="15877" width="8.28515625" style="187" customWidth="1"/>
    <col min="15878" max="15878" width="9.7109375" style="187" customWidth="1"/>
    <col min="15879" max="15879" width="8.28515625" style="187" customWidth="1"/>
    <col min="15880" max="16127" width="9.140625" style="187"/>
    <col min="16128" max="16128" width="4.42578125" style="187" customWidth="1"/>
    <col min="16129" max="16129" width="10" style="187" customWidth="1"/>
    <col min="16130" max="16130" width="8.28515625" style="187" customWidth="1"/>
    <col min="16131" max="16131" width="9.7109375" style="187" customWidth="1"/>
    <col min="16132" max="16133" width="8.28515625" style="187" customWidth="1"/>
    <col min="16134" max="16134" width="9.7109375" style="187" customWidth="1"/>
    <col min="16135" max="16135" width="8.28515625" style="187" customWidth="1"/>
    <col min="16136" max="16384" width="9.140625" style="187"/>
  </cols>
  <sheetData>
    <row r="1" spans="1:17" ht="12.75" x14ac:dyDescent="0.2">
      <c r="A1" s="185" t="s">
        <v>129</v>
      </c>
    </row>
    <row r="2" spans="1:17" ht="14.25" customHeight="1" thickBot="1" x14ac:dyDescent="0.25">
      <c r="A2" s="188"/>
      <c r="C2" s="343"/>
      <c r="D2" s="343"/>
      <c r="E2" s="343"/>
      <c r="F2" s="343"/>
      <c r="G2" s="343"/>
      <c r="H2" s="343"/>
    </row>
    <row r="3" spans="1:17" ht="34.5" customHeight="1" x14ac:dyDescent="0.2">
      <c r="A3" s="189"/>
      <c r="B3" s="190"/>
      <c r="C3" s="344" t="s">
        <v>102</v>
      </c>
      <c r="D3" s="345"/>
      <c r="E3" s="346"/>
      <c r="F3" s="344" t="s">
        <v>103</v>
      </c>
      <c r="G3" s="345"/>
      <c r="H3" s="346"/>
    </row>
    <row r="4" spans="1:17" ht="18" customHeight="1" x14ac:dyDescent="0.2">
      <c r="A4" s="191" t="s">
        <v>39</v>
      </c>
      <c r="B4" s="192"/>
      <c r="C4" s="193" t="s">
        <v>73</v>
      </c>
      <c r="D4" s="194" t="s">
        <v>74</v>
      </c>
      <c r="E4" s="195" t="s">
        <v>4</v>
      </c>
      <c r="F4" s="193" t="s">
        <v>75</v>
      </c>
      <c r="G4" s="196" t="s">
        <v>74</v>
      </c>
      <c r="H4" s="197" t="s">
        <v>4</v>
      </c>
    </row>
    <row r="5" spans="1:17" s="205" customFormat="1" x14ac:dyDescent="0.2">
      <c r="A5" s="198"/>
      <c r="B5" s="199"/>
      <c r="C5" s="200">
        <v>4</v>
      </c>
      <c r="D5" s="201">
        <v>5</v>
      </c>
      <c r="E5" s="202">
        <v>6</v>
      </c>
      <c r="F5" s="200">
        <v>7</v>
      </c>
      <c r="G5" s="203">
        <v>8</v>
      </c>
      <c r="H5" s="204">
        <v>9</v>
      </c>
    </row>
    <row r="6" spans="1:17" ht="15" customHeight="1" x14ac:dyDescent="0.2">
      <c r="A6" s="206">
        <v>11</v>
      </c>
      <c r="B6" s="207" t="s">
        <v>44</v>
      </c>
      <c r="C6" s="302">
        <v>9965</v>
      </c>
      <c r="D6" s="304">
        <v>18892</v>
      </c>
      <c r="E6" s="208">
        <f t="shared" ref="E6:E27" si="0">SUM(C6:D6)</f>
        <v>28857</v>
      </c>
      <c r="F6" s="209"/>
      <c r="G6" s="210"/>
      <c r="H6" s="211">
        <f t="shared" ref="H6:H27" si="1">SUM(F6:G6)</f>
        <v>0</v>
      </c>
      <c r="O6" s="318"/>
      <c r="P6" s="318"/>
      <c r="Q6" s="318"/>
    </row>
    <row r="7" spans="1:17" ht="15" customHeight="1" x14ac:dyDescent="0.2">
      <c r="A7" s="212">
        <v>21</v>
      </c>
      <c r="B7" s="213" t="s">
        <v>45</v>
      </c>
      <c r="C7" s="302">
        <v>25077</v>
      </c>
      <c r="D7" s="304">
        <v>2263</v>
      </c>
      <c r="E7" s="214">
        <f t="shared" si="0"/>
        <v>27340</v>
      </c>
      <c r="F7" s="209"/>
      <c r="G7" s="210"/>
      <c r="H7" s="215">
        <f t="shared" si="1"/>
        <v>0</v>
      </c>
      <c r="O7" s="318"/>
      <c r="P7" s="318"/>
      <c r="Q7" s="318"/>
    </row>
    <row r="8" spans="1:17" ht="15" customHeight="1" x14ac:dyDescent="0.2">
      <c r="A8" s="212">
        <v>22</v>
      </c>
      <c r="B8" s="213" t="s">
        <v>46</v>
      </c>
      <c r="C8" s="302">
        <v>4227</v>
      </c>
      <c r="D8" s="304">
        <v>1571</v>
      </c>
      <c r="E8" s="214">
        <f t="shared" si="0"/>
        <v>5798</v>
      </c>
      <c r="F8" s="216"/>
      <c r="G8" s="217"/>
      <c r="H8" s="215">
        <f t="shared" si="1"/>
        <v>0</v>
      </c>
      <c r="O8" s="318"/>
      <c r="P8" s="318"/>
      <c r="Q8" s="318"/>
    </row>
    <row r="9" spans="1:17" ht="15" customHeight="1" x14ac:dyDescent="0.2">
      <c r="A9" s="212">
        <v>23</v>
      </c>
      <c r="B9" s="213" t="s">
        <v>47</v>
      </c>
      <c r="C9" s="302">
        <v>4856</v>
      </c>
      <c r="D9" s="304">
        <v>1520</v>
      </c>
      <c r="E9" s="214">
        <f t="shared" si="0"/>
        <v>6376</v>
      </c>
      <c r="F9" s="216"/>
      <c r="G9" s="217"/>
      <c r="H9" s="215">
        <f t="shared" si="1"/>
        <v>0</v>
      </c>
      <c r="O9" s="318"/>
      <c r="P9" s="318"/>
      <c r="Q9" s="318"/>
    </row>
    <row r="10" spans="1:17" ht="15" customHeight="1" x14ac:dyDescent="0.2">
      <c r="A10" s="212">
        <v>31</v>
      </c>
      <c r="B10" s="213" t="s">
        <v>48</v>
      </c>
      <c r="C10" s="302">
        <v>125344</v>
      </c>
      <c r="D10" s="304">
        <v>7177</v>
      </c>
      <c r="E10" s="214">
        <f t="shared" si="0"/>
        <v>132521</v>
      </c>
      <c r="F10" s="216"/>
      <c r="G10" s="217"/>
      <c r="H10" s="215">
        <f t="shared" si="1"/>
        <v>0</v>
      </c>
      <c r="O10" s="318"/>
      <c r="P10" s="318"/>
      <c r="Q10" s="318"/>
    </row>
    <row r="11" spans="1:17" ht="15" customHeight="1" x14ac:dyDescent="0.2">
      <c r="A11" s="212">
        <v>33</v>
      </c>
      <c r="B11" s="213" t="s">
        <v>49</v>
      </c>
      <c r="C11" s="302">
        <v>26273</v>
      </c>
      <c r="D11" s="304">
        <v>3386</v>
      </c>
      <c r="E11" s="214">
        <f t="shared" si="0"/>
        <v>29659</v>
      </c>
      <c r="F11" s="216"/>
      <c r="G11" s="217"/>
      <c r="H11" s="215">
        <f t="shared" si="1"/>
        <v>0</v>
      </c>
      <c r="O11" s="318"/>
      <c r="P11" s="318"/>
      <c r="Q11" s="318"/>
    </row>
    <row r="12" spans="1:17" ht="15" customHeight="1" x14ac:dyDescent="0.2">
      <c r="A12" s="212">
        <v>41</v>
      </c>
      <c r="B12" s="213" t="s">
        <v>50</v>
      </c>
      <c r="C12" s="302">
        <v>8594</v>
      </c>
      <c r="D12" s="304">
        <v>775</v>
      </c>
      <c r="E12" s="214">
        <f t="shared" si="0"/>
        <v>9369</v>
      </c>
      <c r="F12" s="216"/>
      <c r="G12" s="217"/>
      <c r="H12" s="215">
        <f t="shared" si="1"/>
        <v>0</v>
      </c>
      <c r="O12" s="318"/>
      <c r="P12" s="318"/>
      <c r="Q12" s="318"/>
    </row>
    <row r="13" spans="1:17" ht="15" customHeight="1" x14ac:dyDescent="0.2">
      <c r="A13" s="212">
        <v>51</v>
      </c>
      <c r="B13" s="213" t="s">
        <v>51</v>
      </c>
      <c r="C13" s="302">
        <v>2470</v>
      </c>
      <c r="D13" s="304">
        <v>1665</v>
      </c>
      <c r="E13" s="214">
        <f t="shared" si="0"/>
        <v>4135</v>
      </c>
      <c r="F13" s="216"/>
      <c r="G13" s="217"/>
      <c r="H13" s="215">
        <f t="shared" si="1"/>
        <v>0</v>
      </c>
      <c r="O13" s="318"/>
      <c r="P13" s="318"/>
      <c r="Q13" s="318"/>
    </row>
    <row r="14" spans="1:17" ht="15" customHeight="1" x14ac:dyDescent="0.2">
      <c r="A14" s="218">
        <v>56</v>
      </c>
      <c r="B14" s="219" t="s">
        <v>52</v>
      </c>
      <c r="C14" s="303">
        <v>7091</v>
      </c>
      <c r="D14" s="305">
        <v>1265</v>
      </c>
      <c r="E14" s="220">
        <f t="shared" si="0"/>
        <v>8356</v>
      </c>
      <c r="F14" s="221"/>
      <c r="G14" s="222"/>
      <c r="H14" s="223">
        <f t="shared" si="1"/>
        <v>0</v>
      </c>
      <c r="O14" s="318"/>
      <c r="P14" s="318"/>
      <c r="Q14" s="318"/>
    </row>
    <row r="15" spans="1:17" ht="15" customHeight="1" x14ac:dyDescent="0.2">
      <c r="A15" s="206">
        <v>71</v>
      </c>
      <c r="B15" s="207" t="s">
        <v>53</v>
      </c>
      <c r="C15" s="302">
        <v>280452</v>
      </c>
      <c r="D15" s="304">
        <v>3746</v>
      </c>
      <c r="E15" s="208">
        <f t="shared" si="0"/>
        <v>284198</v>
      </c>
      <c r="F15" s="224"/>
      <c r="G15" s="225"/>
      <c r="H15" s="211"/>
      <c r="O15" s="318"/>
      <c r="P15" s="318"/>
      <c r="Q15" s="318"/>
    </row>
    <row r="16" spans="1:17" ht="15" customHeight="1" x14ac:dyDescent="0.2">
      <c r="A16" s="212">
        <v>79</v>
      </c>
      <c r="B16" s="213" t="s">
        <v>54</v>
      </c>
      <c r="C16" s="302">
        <v>10</v>
      </c>
      <c r="D16" s="304">
        <v>9</v>
      </c>
      <c r="E16" s="214">
        <f t="shared" si="0"/>
        <v>19</v>
      </c>
      <c r="F16" s="209"/>
      <c r="G16" s="210"/>
      <c r="H16" s="215"/>
      <c r="O16" s="318"/>
      <c r="P16" s="318"/>
      <c r="Q16" s="318"/>
    </row>
    <row r="17" spans="1:17" ht="15" customHeight="1" x14ac:dyDescent="0.2">
      <c r="A17" s="226">
        <v>81</v>
      </c>
      <c r="B17" s="227" t="s">
        <v>55</v>
      </c>
      <c r="C17" s="302">
        <v>3592</v>
      </c>
      <c r="D17" s="304">
        <v>6974</v>
      </c>
      <c r="E17" s="228">
        <f t="shared" si="0"/>
        <v>10566</v>
      </c>
      <c r="F17" s="216"/>
      <c r="G17" s="217"/>
      <c r="H17" s="229">
        <f t="shared" si="1"/>
        <v>0</v>
      </c>
      <c r="O17" s="318"/>
      <c r="P17" s="318"/>
      <c r="Q17" s="318"/>
    </row>
    <row r="18" spans="1:17" ht="15" customHeight="1" x14ac:dyDescent="0.2">
      <c r="A18" s="212">
        <v>82</v>
      </c>
      <c r="B18" s="213" t="s">
        <v>56</v>
      </c>
      <c r="C18" s="302">
        <v>71807</v>
      </c>
      <c r="D18" s="304">
        <v>14</v>
      </c>
      <c r="E18" s="214">
        <f t="shared" si="0"/>
        <v>71821</v>
      </c>
      <c r="F18" s="216"/>
      <c r="G18" s="230"/>
      <c r="H18" s="215">
        <f t="shared" si="1"/>
        <v>0</v>
      </c>
      <c r="O18" s="318"/>
      <c r="P18" s="318"/>
      <c r="Q18" s="318"/>
    </row>
    <row r="19" spans="1:17" ht="15" customHeight="1" x14ac:dyDescent="0.2">
      <c r="A19" s="212">
        <v>83</v>
      </c>
      <c r="B19" s="213" t="s">
        <v>57</v>
      </c>
      <c r="C19" s="302">
        <v>2055</v>
      </c>
      <c r="D19" s="304">
        <v>642</v>
      </c>
      <c r="E19" s="214">
        <f t="shared" si="0"/>
        <v>2697</v>
      </c>
      <c r="F19" s="216"/>
      <c r="G19" s="230">
        <v>670</v>
      </c>
      <c r="H19" s="215">
        <f t="shared" si="1"/>
        <v>670</v>
      </c>
      <c r="O19" s="318"/>
      <c r="P19" s="318"/>
      <c r="Q19" s="318"/>
    </row>
    <row r="20" spans="1:17" ht="15" customHeight="1" x14ac:dyDescent="0.2">
      <c r="A20" s="212">
        <v>84</v>
      </c>
      <c r="B20" s="213" t="s">
        <v>58</v>
      </c>
      <c r="C20" s="302">
        <v>575</v>
      </c>
      <c r="D20" s="304">
        <v>5</v>
      </c>
      <c r="E20" s="214">
        <f t="shared" si="0"/>
        <v>580</v>
      </c>
      <c r="F20" s="216"/>
      <c r="G20" s="230">
        <v>10</v>
      </c>
      <c r="H20" s="215">
        <f t="shared" si="1"/>
        <v>10</v>
      </c>
      <c r="O20" s="318"/>
      <c r="P20" s="318"/>
      <c r="Q20" s="318"/>
    </row>
    <row r="21" spans="1:17" ht="15" customHeight="1" x14ac:dyDescent="0.2">
      <c r="A21" s="212">
        <v>85</v>
      </c>
      <c r="B21" s="213" t="s">
        <v>59</v>
      </c>
      <c r="C21" s="302"/>
      <c r="D21" s="304"/>
      <c r="E21" s="231">
        <f t="shared" si="0"/>
        <v>0</v>
      </c>
      <c r="F21" s="209"/>
      <c r="G21" s="210"/>
      <c r="H21" s="232">
        <f t="shared" si="1"/>
        <v>0</v>
      </c>
      <c r="O21" s="318"/>
      <c r="P21" s="318"/>
      <c r="Q21" s="318"/>
    </row>
    <row r="22" spans="1:17" ht="15" customHeight="1" x14ac:dyDescent="0.2">
      <c r="A22" s="212">
        <v>87</v>
      </c>
      <c r="B22" s="213" t="s">
        <v>60</v>
      </c>
      <c r="C22" s="302">
        <v>495</v>
      </c>
      <c r="D22" s="304">
        <v>312</v>
      </c>
      <c r="E22" s="214">
        <f>SUM(C22:D22)</f>
        <v>807</v>
      </c>
      <c r="F22" s="209"/>
      <c r="G22" s="210">
        <v>250</v>
      </c>
      <c r="H22" s="215">
        <f t="shared" si="1"/>
        <v>250</v>
      </c>
      <c r="O22" s="318"/>
      <c r="P22" s="318"/>
      <c r="Q22" s="318"/>
    </row>
    <row r="23" spans="1:17" ht="15" customHeight="1" x14ac:dyDescent="0.2">
      <c r="A23" s="212">
        <v>92</v>
      </c>
      <c r="B23" s="213" t="s">
        <v>61</v>
      </c>
      <c r="C23" s="302">
        <v>18186</v>
      </c>
      <c r="D23" s="304">
        <v>22779</v>
      </c>
      <c r="E23" s="214">
        <f t="shared" si="0"/>
        <v>40965</v>
      </c>
      <c r="F23" s="209"/>
      <c r="G23" s="210">
        <v>23000</v>
      </c>
      <c r="H23" s="215">
        <f t="shared" si="1"/>
        <v>23000</v>
      </c>
      <c r="O23" s="318"/>
      <c r="P23" s="318"/>
      <c r="Q23" s="318"/>
    </row>
    <row r="24" spans="1:17" ht="15" customHeight="1" x14ac:dyDescent="0.2">
      <c r="A24" s="212">
        <v>96</v>
      </c>
      <c r="B24" s="213" t="s">
        <v>62</v>
      </c>
      <c r="C24" s="302">
        <v>77</v>
      </c>
      <c r="D24" s="304"/>
      <c r="E24" s="214">
        <f t="shared" si="0"/>
        <v>77</v>
      </c>
      <c r="F24" s="209"/>
      <c r="G24" s="210"/>
      <c r="H24" s="215">
        <f t="shared" si="1"/>
        <v>0</v>
      </c>
      <c r="O24" s="318"/>
      <c r="P24" s="318"/>
      <c r="Q24" s="318"/>
    </row>
    <row r="25" spans="1:17" ht="15" customHeight="1" x14ac:dyDescent="0.2">
      <c r="A25" s="212">
        <v>97</v>
      </c>
      <c r="B25" s="213" t="s">
        <v>63</v>
      </c>
      <c r="C25" s="302"/>
      <c r="D25" s="304">
        <v>53</v>
      </c>
      <c r="E25" s="214">
        <f t="shared" si="0"/>
        <v>53</v>
      </c>
      <c r="F25" s="209"/>
      <c r="G25" s="210"/>
      <c r="H25" s="215">
        <f t="shared" si="1"/>
        <v>0</v>
      </c>
      <c r="O25" s="318"/>
      <c r="P25" s="318"/>
      <c r="Q25" s="318"/>
    </row>
    <row r="26" spans="1:17" ht="15" customHeight="1" x14ac:dyDescent="0.2">
      <c r="A26" s="218">
        <v>99</v>
      </c>
      <c r="B26" s="219" t="s">
        <v>76</v>
      </c>
      <c r="C26" s="302">
        <v>8536</v>
      </c>
      <c r="D26" s="305">
        <v>8857</v>
      </c>
      <c r="E26" s="233">
        <f t="shared" si="0"/>
        <v>17393</v>
      </c>
      <c r="F26" s="209"/>
      <c r="G26" s="210">
        <v>2200</v>
      </c>
      <c r="H26" s="234">
        <f t="shared" si="1"/>
        <v>2200</v>
      </c>
      <c r="O26" s="318"/>
      <c r="P26" s="318"/>
      <c r="Q26" s="318"/>
    </row>
    <row r="27" spans="1:17" x14ac:dyDescent="0.2">
      <c r="A27" s="235" t="s">
        <v>4</v>
      </c>
      <c r="B27" s="236"/>
      <c r="C27" s="237">
        <f>SUM(C6:C26)</f>
        <v>599682</v>
      </c>
      <c r="D27" s="238">
        <f>SUM(D6:D26)</f>
        <v>81905</v>
      </c>
      <c r="E27" s="239">
        <f t="shared" si="0"/>
        <v>681587</v>
      </c>
      <c r="F27" s="240">
        <f>SUM(F6:F26)</f>
        <v>0</v>
      </c>
      <c r="G27" s="241">
        <f>SUM(G6:G26)</f>
        <v>26130</v>
      </c>
      <c r="H27" s="239">
        <f t="shared" si="1"/>
        <v>26130</v>
      </c>
      <c r="O27" s="318"/>
      <c r="P27" s="318"/>
      <c r="Q27" s="318"/>
    </row>
    <row r="28" spans="1:17" x14ac:dyDescent="0.2">
      <c r="A28" s="242" t="s">
        <v>77</v>
      </c>
      <c r="B28" s="243"/>
      <c r="C28" s="209">
        <f t="shared" ref="C28:H28" si="2">SUM(C6:C14)</f>
        <v>213897</v>
      </c>
      <c r="D28" s="244">
        <f t="shared" si="2"/>
        <v>38514</v>
      </c>
      <c r="E28" s="245">
        <f t="shared" si="2"/>
        <v>252411</v>
      </c>
      <c r="F28" s="246">
        <f t="shared" si="2"/>
        <v>0</v>
      </c>
      <c r="G28" s="247">
        <f t="shared" si="2"/>
        <v>0</v>
      </c>
      <c r="H28" s="245">
        <f t="shared" si="2"/>
        <v>0</v>
      </c>
    </row>
    <row r="29" spans="1:17" ht="12" thickBot="1" x14ac:dyDescent="0.25">
      <c r="A29" s="248" t="s">
        <v>71</v>
      </c>
      <c r="B29" s="249"/>
      <c r="C29" s="250">
        <f>SUM(C15:C26)</f>
        <v>385785</v>
      </c>
      <c r="D29" s="251">
        <f>SUM(D15:D26)</f>
        <v>43391</v>
      </c>
      <c r="E29" s="252">
        <f>SUM(E15:E26)</f>
        <v>429176</v>
      </c>
      <c r="F29" s="253">
        <f>SUM(F17:F26)</f>
        <v>0</v>
      </c>
      <c r="G29" s="254">
        <f>SUM(G17:G26)</f>
        <v>26130</v>
      </c>
      <c r="H29" s="252">
        <f>SUM(H17:H26)</f>
        <v>26130</v>
      </c>
    </row>
    <row r="30" spans="1:17" ht="11.25" hidden="1" customHeight="1" x14ac:dyDescent="0.2">
      <c r="C30" s="256">
        <f>C27/E27*100</f>
        <v>87.983192167690987</v>
      </c>
      <c r="D30" s="256">
        <f t="shared" ref="D30:D35" si="3">D27/E27*100</f>
        <v>12.016807832309008</v>
      </c>
      <c r="E30" s="256">
        <f t="shared" ref="E30:E35" si="4">C30+D30</f>
        <v>100</v>
      </c>
      <c r="F30" s="256">
        <f>F27/H27*100</f>
        <v>0</v>
      </c>
      <c r="G30" s="256">
        <f>G27/H27*100</f>
        <v>100</v>
      </c>
      <c r="H30" s="256">
        <f>F30+G30</f>
        <v>100</v>
      </c>
    </row>
    <row r="31" spans="1:17" ht="11.25" hidden="1" customHeight="1" x14ac:dyDescent="0.2">
      <c r="C31" s="256">
        <f t="shared" ref="C31:C35" si="5">C28/E28*100</f>
        <v>84.741552467998631</v>
      </c>
      <c r="D31" s="256">
        <f t="shared" si="3"/>
        <v>15.258447532001378</v>
      </c>
      <c r="E31" s="256">
        <f t="shared" si="4"/>
        <v>100.00000000000001</v>
      </c>
      <c r="F31" s="256" t="e">
        <f>F28/H28*100</f>
        <v>#DIV/0!</v>
      </c>
      <c r="G31" s="256" t="e">
        <f>G28/H28*100</f>
        <v>#DIV/0!</v>
      </c>
      <c r="H31" s="256" t="e">
        <f>F31+G31</f>
        <v>#DIV/0!</v>
      </c>
    </row>
    <row r="32" spans="1:17" ht="11.25" hidden="1" customHeight="1" x14ac:dyDescent="0.2">
      <c r="C32" s="256">
        <f t="shared" si="5"/>
        <v>89.88969560273641</v>
      </c>
      <c r="D32" s="256">
        <f t="shared" si="3"/>
        <v>10.110304397263594</v>
      </c>
      <c r="E32" s="256">
        <f t="shared" si="4"/>
        <v>100</v>
      </c>
      <c r="F32" s="256">
        <f>F29/H29*100</f>
        <v>0</v>
      </c>
      <c r="G32" s="256">
        <f>G29/H29*100</f>
        <v>100</v>
      </c>
      <c r="H32" s="256">
        <f>F32+G32</f>
        <v>100</v>
      </c>
    </row>
    <row r="33" spans="1:13" hidden="1" x14ac:dyDescent="0.2">
      <c r="C33" s="256">
        <f>C30/E30*100</f>
        <v>87.983192167690987</v>
      </c>
      <c r="D33" s="256">
        <f t="shared" si="3"/>
        <v>12.016807832309008</v>
      </c>
      <c r="E33" s="256">
        <f t="shared" si="4"/>
        <v>100</v>
      </c>
      <c r="F33" s="256"/>
      <c r="G33" s="256"/>
      <c r="H33" s="256"/>
    </row>
    <row r="34" spans="1:13" hidden="1" x14ac:dyDescent="0.2">
      <c r="A34" s="257"/>
      <c r="B34" s="258"/>
      <c r="C34" s="256">
        <f t="shared" si="5"/>
        <v>84.741552467998616</v>
      </c>
      <c r="D34" s="256">
        <f t="shared" si="3"/>
        <v>15.258447532001377</v>
      </c>
      <c r="E34" s="256">
        <f t="shared" si="4"/>
        <v>100</v>
      </c>
      <c r="F34" s="256"/>
      <c r="G34" s="256"/>
      <c r="H34" s="256"/>
    </row>
    <row r="35" spans="1:13" hidden="1" x14ac:dyDescent="0.2">
      <c r="C35" s="256">
        <f t="shared" si="5"/>
        <v>89.88969560273641</v>
      </c>
      <c r="D35" s="256">
        <f t="shared" si="3"/>
        <v>10.110304397263594</v>
      </c>
      <c r="E35" s="256">
        <f t="shared" si="4"/>
        <v>100</v>
      </c>
      <c r="F35" s="256"/>
      <c r="G35" s="256"/>
      <c r="H35" s="256"/>
    </row>
    <row r="36" spans="1:13" s="205" customFormat="1" x14ac:dyDescent="0.2">
      <c r="A36" s="259" t="s">
        <v>78</v>
      </c>
      <c r="B36" s="260"/>
      <c r="K36" s="187"/>
      <c r="L36" s="187"/>
      <c r="M36" s="187"/>
    </row>
    <row r="37" spans="1:13" s="205" customFormat="1" x14ac:dyDescent="0.2">
      <c r="A37" s="261"/>
      <c r="B37" s="260"/>
    </row>
    <row r="38" spans="1:13" x14ac:dyDescent="0.2">
      <c r="K38" s="205"/>
      <c r="L38" s="205"/>
      <c r="M38" s="205"/>
    </row>
    <row r="39" spans="1:13" x14ac:dyDescent="0.2">
      <c r="A39" s="262" t="s">
        <v>79</v>
      </c>
      <c r="B39" s="263"/>
      <c r="C39" s="264">
        <v>43522</v>
      </c>
    </row>
    <row r="40" spans="1:13" x14ac:dyDescent="0.2">
      <c r="A40" s="262"/>
      <c r="B40" s="263"/>
    </row>
    <row r="41" spans="1:13" x14ac:dyDescent="0.2">
      <c r="A41" s="188"/>
    </row>
  </sheetData>
  <mergeCells count="4">
    <mergeCell ref="C2:E2"/>
    <mergeCell ref="F2:H2"/>
    <mergeCell ref="C3:E3"/>
    <mergeCell ref="F3:H3"/>
  </mergeCells>
  <pageMargins left="0.76" right="0.32" top="0.64" bottom="0.56999999999999995" header="0.4921259845" footer="0.4921259845"/>
  <pageSetup paperSize="9" orientation="portrait" r:id="rId1"/>
  <headerFooter alignWithMargins="0">
    <oddHeader>&amp;R&amp;8Příloha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zoomScale="87" zoomScaleNormal="87" workbookViewId="0">
      <pane ySplit="5" topLeftCell="A6" activePane="bottomLeft" state="frozen"/>
      <selection pane="bottomLeft"/>
    </sheetView>
  </sheetViews>
  <sheetFormatPr defaultColWidth="8.85546875" defaultRowHeight="15" x14ac:dyDescent="0.25"/>
  <cols>
    <col min="1" max="1" width="81.28515625" customWidth="1"/>
    <col min="2" max="2" width="10" customWidth="1"/>
    <col min="3" max="3" width="8.85546875" customWidth="1"/>
  </cols>
  <sheetData>
    <row r="1" spans="1:6" ht="15.75" thickBot="1" x14ac:dyDescent="0.3">
      <c r="A1" s="265" t="s">
        <v>127</v>
      </c>
      <c r="B1" s="266"/>
      <c r="C1" s="267"/>
    </row>
    <row r="2" spans="1:6" ht="15" customHeight="1" x14ac:dyDescent="0.25">
      <c r="A2" s="268"/>
      <c r="B2" s="347" t="s">
        <v>80</v>
      </c>
      <c r="C2" s="349" t="s">
        <v>81</v>
      </c>
      <c r="F2" s="269"/>
    </row>
    <row r="3" spans="1:6" x14ac:dyDescent="0.25">
      <c r="A3" s="270" t="s">
        <v>82</v>
      </c>
      <c r="B3" s="348" t="s">
        <v>80</v>
      </c>
      <c r="C3" s="350"/>
    </row>
    <row r="4" spans="1:6" x14ac:dyDescent="0.25">
      <c r="A4" s="271"/>
      <c r="B4" s="348"/>
      <c r="C4" s="350"/>
    </row>
    <row r="5" spans="1:6" x14ac:dyDescent="0.25">
      <c r="A5" s="272" t="s">
        <v>2</v>
      </c>
      <c r="B5" s="273">
        <f>B13+B20+B9+B11+B34+B22+B30+B7+B26+B17+B15</f>
        <v>23341</v>
      </c>
      <c r="C5" s="274">
        <f>C13+C20+C9+C11+C34+C22+C30+C7+C26+C17+C15+C28</f>
        <v>84097</v>
      </c>
    </row>
    <row r="6" spans="1:6" ht="4.5" customHeight="1" thickBot="1" x14ac:dyDescent="0.3">
      <c r="A6" s="271"/>
      <c r="B6" s="275"/>
      <c r="C6" s="276"/>
    </row>
    <row r="7" spans="1:6" x14ac:dyDescent="0.25">
      <c r="A7" s="277" t="s">
        <v>46</v>
      </c>
      <c r="B7" s="278">
        <f>SUM(B8:B8)</f>
        <v>500</v>
      </c>
      <c r="C7" s="279">
        <f>SUM(C8:C8)</f>
        <v>0</v>
      </c>
    </row>
    <row r="8" spans="1:6" ht="15.75" thickBot="1" x14ac:dyDescent="0.3">
      <c r="A8" s="280" t="s">
        <v>104</v>
      </c>
      <c r="B8" s="281">
        <v>500</v>
      </c>
      <c r="C8" s="282"/>
    </row>
    <row r="9" spans="1:6" x14ac:dyDescent="0.25">
      <c r="A9" s="277" t="s">
        <v>47</v>
      </c>
      <c r="B9" s="278">
        <f>SUM(B10:B10)</f>
        <v>750</v>
      </c>
      <c r="C9" s="279">
        <f>SUM(C10:C10)</f>
        <v>0</v>
      </c>
    </row>
    <row r="10" spans="1:6" ht="15.75" thickBot="1" x14ac:dyDescent="0.3">
      <c r="A10" s="280" t="s">
        <v>105</v>
      </c>
      <c r="B10" s="281">
        <v>750</v>
      </c>
      <c r="C10" s="282"/>
    </row>
    <row r="11" spans="1:6" x14ac:dyDescent="0.25">
      <c r="A11" s="315" t="s">
        <v>48</v>
      </c>
      <c r="B11" s="278">
        <f>SUM(B12:B12)</f>
        <v>3500</v>
      </c>
      <c r="C11" s="279">
        <f>SUM(C12:C12)</f>
        <v>2500</v>
      </c>
    </row>
    <row r="12" spans="1:6" ht="15.75" thickBot="1" x14ac:dyDescent="0.3">
      <c r="A12" s="287" t="s">
        <v>106</v>
      </c>
      <c r="B12" s="281">
        <v>3500</v>
      </c>
      <c r="C12" s="282">
        <v>2500</v>
      </c>
    </row>
    <row r="13" spans="1:6" x14ac:dyDescent="0.25">
      <c r="A13" s="277" t="s">
        <v>50</v>
      </c>
      <c r="B13" s="278">
        <f>SUM(B14:B14)</f>
        <v>1800</v>
      </c>
      <c r="C13" s="279">
        <f>SUM(C14:C14)</f>
        <v>0</v>
      </c>
    </row>
    <row r="14" spans="1:6" ht="15.75" thickBot="1" x14ac:dyDescent="0.3">
      <c r="A14" s="280" t="s">
        <v>107</v>
      </c>
      <c r="B14" s="281">
        <v>1800</v>
      </c>
      <c r="C14" s="282"/>
    </row>
    <row r="15" spans="1:6" x14ac:dyDescent="0.25">
      <c r="A15" s="277" t="s">
        <v>51</v>
      </c>
      <c r="B15" s="278">
        <f>SUM(B16:B16)</f>
        <v>0</v>
      </c>
      <c r="C15" s="279">
        <f>SUM(C16:C16)</f>
        <v>0</v>
      </c>
    </row>
    <row r="16" spans="1:6" ht="15.75" thickBot="1" x14ac:dyDescent="0.3">
      <c r="A16" s="280"/>
      <c r="B16" s="281"/>
      <c r="C16" s="282"/>
    </row>
    <row r="17" spans="1:3" x14ac:dyDescent="0.25">
      <c r="A17" s="277" t="s">
        <v>52</v>
      </c>
      <c r="B17" s="278">
        <f>SUM(B18:B19)</f>
        <v>1687</v>
      </c>
      <c r="C17" s="279">
        <f>SUM(C18:C19)</f>
        <v>0</v>
      </c>
    </row>
    <row r="18" spans="1:3" x14ac:dyDescent="0.25">
      <c r="A18" s="283" t="s">
        <v>118</v>
      </c>
      <c r="B18" s="281">
        <v>665</v>
      </c>
      <c r="C18" s="282"/>
    </row>
    <row r="19" spans="1:3" ht="15.75" thickBot="1" x14ac:dyDescent="0.3">
      <c r="A19" s="288" t="s">
        <v>108</v>
      </c>
      <c r="B19" s="285">
        <v>1022</v>
      </c>
      <c r="C19" s="286"/>
    </row>
    <row r="20" spans="1:3" x14ac:dyDescent="0.25">
      <c r="A20" s="277" t="s">
        <v>55</v>
      </c>
      <c r="B20" s="278">
        <f>SUM(B21:B21)</f>
        <v>0</v>
      </c>
      <c r="C20" s="279">
        <f>SUM(C21:C21)</f>
        <v>0</v>
      </c>
    </row>
    <row r="21" spans="1:3" ht="15.75" thickBot="1" x14ac:dyDescent="0.3">
      <c r="A21" s="280"/>
      <c r="B21" s="281"/>
      <c r="C21" s="282"/>
    </row>
    <row r="22" spans="1:3" x14ac:dyDescent="0.25">
      <c r="A22" s="277" t="s">
        <v>56</v>
      </c>
      <c r="B22" s="278">
        <f>SUM(B23:B25)</f>
        <v>7136</v>
      </c>
      <c r="C22" s="279">
        <f>SUM(C23:C25)</f>
        <v>300</v>
      </c>
    </row>
    <row r="23" spans="1:3" x14ac:dyDescent="0.25">
      <c r="A23" s="287" t="s">
        <v>83</v>
      </c>
      <c r="B23" s="281">
        <v>1165</v>
      </c>
      <c r="C23" s="282"/>
    </row>
    <row r="24" spans="1:3" x14ac:dyDescent="0.25">
      <c r="A24" s="287" t="s">
        <v>128</v>
      </c>
      <c r="B24" s="281"/>
      <c r="C24" s="282">
        <v>300</v>
      </c>
    </row>
    <row r="25" spans="1:3" ht="15.75" thickBot="1" x14ac:dyDescent="0.3">
      <c r="A25" s="280" t="s">
        <v>109</v>
      </c>
      <c r="B25" s="281">
        <v>5971</v>
      </c>
      <c r="C25" s="282"/>
    </row>
    <row r="26" spans="1:3" x14ac:dyDescent="0.25">
      <c r="A26" s="277" t="s">
        <v>58</v>
      </c>
      <c r="B26" s="278">
        <f>SUM(B27:B27)</f>
        <v>400</v>
      </c>
      <c r="C26" s="279">
        <f>SUM(C27:C27)</f>
        <v>0</v>
      </c>
    </row>
    <row r="27" spans="1:3" ht="15.75" thickBot="1" x14ac:dyDescent="0.3">
      <c r="A27" s="280" t="s">
        <v>110</v>
      </c>
      <c r="B27" s="281">
        <v>400</v>
      </c>
      <c r="C27" s="282"/>
    </row>
    <row r="28" spans="1:3" x14ac:dyDescent="0.25">
      <c r="A28" s="277" t="s">
        <v>60</v>
      </c>
      <c r="B28" s="278">
        <f>SUM(B29:B29)</f>
        <v>0</v>
      </c>
      <c r="C28" s="279">
        <f>SUM(C29:C29)</f>
        <v>1460</v>
      </c>
    </row>
    <row r="29" spans="1:3" ht="15.75" thickBot="1" x14ac:dyDescent="0.3">
      <c r="A29" s="284" t="s">
        <v>123</v>
      </c>
      <c r="B29" s="285"/>
      <c r="C29" s="282">
        <v>1460</v>
      </c>
    </row>
    <row r="30" spans="1:3" x14ac:dyDescent="0.25">
      <c r="A30" s="277" t="s">
        <v>61</v>
      </c>
      <c r="B30" s="278">
        <f>SUM(B31:B33)</f>
        <v>5388</v>
      </c>
      <c r="C30" s="279">
        <f>SUM(C32:C33)</f>
        <v>30217</v>
      </c>
    </row>
    <row r="31" spans="1:3" x14ac:dyDescent="0.25">
      <c r="A31" s="280" t="s">
        <v>111</v>
      </c>
      <c r="B31" s="281">
        <v>4388</v>
      </c>
      <c r="C31" s="322"/>
    </row>
    <row r="32" spans="1:3" x14ac:dyDescent="0.25">
      <c r="A32" s="287" t="s">
        <v>124</v>
      </c>
      <c r="B32" s="281"/>
      <c r="C32" s="282">
        <v>30217</v>
      </c>
    </row>
    <row r="33" spans="1:3" ht="15.75" thickBot="1" x14ac:dyDescent="0.3">
      <c r="A33" s="287" t="s">
        <v>112</v>
      </c>
      <c r="B33" s="281">
        <v>1000</v>
      </c>
      <c r="C33" s="282"/>
    </row>
    <row r="34" spans="1:3" x14ac:dyDescent="0.25">
      <c r="A34" s="277" t="s">
        <v>76</v>
      </c>
      <c r="B34" s="278">
        <f>SUM(B35:B40)</f>
        <v>2180</v>
      </c>
      <c r="C34" s="279">
        <f>SUM(C35:C40)</f>
        <v>49620</v>
      </c>
    </row>
    <row r="35" spans="1:3" x14ac:dyDescent="0.25">
      <c r="A35" s="280" t="s">
        <v>113</v>
      </c>
      <c r="B35" s="281">
        <v>800</v>
      </c>
      <c r="C35" s="282"/>
    </row>
    <row r="36" spans="1:3" x14ac:dyDescent="0.25">
      <c r="A36" s="280" t="s">
        <v>114</v>
      </c>
      <c r="B36" s="281">
        <v>400</v>
      </c>
      <c r="C36" s="282"/>
    </row>
    <row r="37" spans="1:3" x14ac:dyDescent="0.25">
      <c r="A37" s="280" t="s">
        <v>115</v>
      </c>
      <c r="B37" s="281">
        <v>280</v>
      </c>
      <c r="C37" s="282"/>
    </row>
    <row r="38" spans="1:3" x14ac:dyDescent="0.25">
      <c r="A38" s="280" t="s">
        <v>116</v>
      </c>
      <c r="B38" s="281">
        <v>400</v>
      </c>
      <c r="C38" s="282"/>
    </row>
    <row r="39" spans="1:3" x14ac:dyDescent="0.25">
      <c r="A39" s="280" t="s">
        <v>117</v>
      </c>
      <c r="B39" s="281">
        <v>300</v>
      </c>
      <c r="C39" s="282"/>
    </row>
    <row r="40" spans="1:3" ht="15.75" thickBot="1" x14ac:dyDescent="0.3">
      <c r="A40" s="288" t="s">
        <v>125</v>
      </c>
      <c r="B40" s="285"/>
      <c r="C40" s="286">
        <v>49620</v>
      </c>
    </row>
  </sheetData>
  <mergeCells count="2">
    <mergeCell ref="B2:B4"/>
    <mergeCell ref="C2:C4"/>
  </mergeCells>
  <pageMargins left="0.70866141732283472" right="0.70866141732283472" top="0.39370078740157483" bottom="0.35433070866141736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7" sqref="C7"/>
    </sheetView>
  </sheetViews>
  <sheetFormatPr defaultRowHeight="15" x14ac:dyDescent="0.25"/>
  <cols>
    <col min="1" max="1" width="18.5703125" customWidth="1"/>
    <col min="2" max="2" width="45" customWidth="1"/>
    <col min="3" max="3" width="11.7109375" customWidth="1"/>
  </cols>
  <sheetData>
    <row r="1" spans="1:3" ht="18" x14ac:dyDescent="0.25">
      <c r="A1" s="289" t="s">
        <v>126</v>
      </c>
      <c r="B1" s="290"/>
      <c r="C1" s="291"/>
    </row>
    <row r="2" spans="1:3" ht="15.75" thickBot="1" x14ac:dyDescent="0.3">
      <c r="A2" s="292" t="s">
        <v>84</v>
      </c>
      <c r="B2" s="290"/>
      <c r="C2" s="291"/>
    </row>
    <row r="3" spans="1:3" x14ac:dyDescent="0.25">
      <c r="A3" s="351" t="s">
        <v>85</v>
      </c>
      <c r="B3" s="293"/>
      <c r="C3" s="294" t="s">
        <v>86</v>
      </c>
    </row>
    <row r="4" spans="1:3" ht="27" thickBot="1" x14ac:dyDescent="0.3">
      <c r="A4" s="352"/>
      <c r="B4" s="295" t="s">
        <v>87</v>
      </c>
      <c r="C4" s="319" t="s">
        <v>88</v>
      </c>
    </row>
    <row r="5" spans="1:3" x14ac:dyDescent="0.25">
      <c r="A5" s="296" t="s">
        <v>44</v>
      </c>
      <c r="B5" s="297" t="s">
        <v>89</v>
      </c>
      <c r="C5" s="320">
        <v>16789</v>
      </c>
    </row>
    <row r="6" spans="1:3" x14ac:dyDescent="0.25">
      <c r="A6" s="296" t="s">
        <v>47</v>
      </c>
      <c r="B6" s="297" t="s">
        <v>89</v>
      </c>
      <c r="C6" s="320">
        <v>20</v>
      </c>
    </row>
    <row r="7" spans="1:3" x14ac:dyDescent="0.25">
      <c r="A7" s="296" t="s">
        <v>48</v>
      </c>
      <c r="B7" s="297" t="s">
        <v>89</v>
      </c>
      <c r="C7" s="320">
        <v>5565</v>
      </c>
    </row>
    <row r="8" spans="1:3" x14ac:dyDescent="0.25">
      <c r="A8" s="296" t="s">
        <v>52</v>
      </c>
      <c r="B8" s="297" t="s">
        <v>89</v>
      </c>
      <c r="C8" s="320">
        <v>615</v>
      </c>
    </row>
    <row r="9" spans="1:3" x14ac:dyDescent="0.25">
      <c r="A9" s="296"/>
      <c r="B9" s="297" t="s">
        <v>90</v>
      </c>
      <c r="C9" s="320">
        <v>138</v>
      </c>
    </row>
    <row r="10" spans="1:3" ht="15" customHeight="1" x14ac:dyDescent="0.25">
      <c r="A10" s="296" t="s">
        <v>119</v>
      </c>
      <c r="B10" s="297" t="s">
        <v>120</v>
      </c>
      <c r="C10" s="320">
        <v>630</v>
      </c>
    </row>
    <row r="11" spans="1:3" ht="15" customHeight="1" x14ac:dyDescent="0.25">
      <c r="A11" s="353" t="s">
        <v>76</v>
      </c>
      <c r="B11" s="297" t="s">
        <v>91</v>
      </c>
      <c r="C11" s="317">
        <v>487</v>
      </c>
    </row>
    <row r="12" spans="1:3" ht="15" customHeight="1" x14ac:dyDescent="0.25">
      <c r="A12" s="354"/>
      <c r="B12" s="297" t="s">
        <v>92</v>
      </c>
      <c r="C12" s="317">
        <v>270</v>
      </c>
    </row>
    <row r="13" spans="1:3" ht="15" customHeight="1" thickBot="1" x14ac:dyDescent="0.3">
      <c r="A13" s="355"/>
      <c r="B13" s="316" t="s">
        <v>121</v>
      </c>
      <c r="C13" s="317">
        <v>180</v>
      </c>
    </row>
    <row r="14" spans="1:3" ht="15" customHeight="1" thickBot="1" x14ac:dyDescent="0.3">
      <c r="A14" s="298"/>
      <c r="B14" s="299" t="s">
        <v>93</v>
      </c>
      <c r="C14" s="300">
        <f>SUM(C5:C13)</f>
        <v>24694</v>
      </c>
    </row>
    <row r="15" spans="1:3" ht="15" customHeight="1" thickBot="1" x14ac:dyDescent="0.3">
      <c r="A15" s="301" t="s">
        <v>76</v>
      </c>
      <c r="B15" s="297" t="s">
        <v>122</v>
      </c>
      <c r="C15" s="321">
        <v>15000</v>
      </c>
    </row>
    <row r="16" spans="1:3" ht="15.75" thickBot="1" x14ac:dyDescent="0.3">
      <c r="A16" s="298"/>
      <c r="B16" s="299" t="s">
        <v>93</v>
      </c>
      <c r="C16" s="300">
        <f>SUM(C15:C15)</f>
        <v>15000</v>
      </c>
    </row>
  </sheetData>
  <mergeCells count="2">
    <mergeCell ref="A3:A4"/>
    <mergeCell ref="A11:A1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osnova </vt:lpstr>
      <vt:lpstr>komentar</vt:lpstr>
      <vt:lpstr>FRIM</vt:lpstr>
      <vt:lpstr>odhad odpisu</vt:lpstr>
      <vt:lpstr>INV stavby+stroje</vt:lpstr>
      <vt:lpstr>Spolufinancování</vt:lpstr>
      <vt:lpstr>'odhad odpisu'!Názvy_tisku</vt:lpstr>
    </vt:vector>
  </TitlesOfParts>
  <Company>RMU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Lunakova</dc:creator>
  <cp:lastModifiedBy>Miroslava Černá</cp:lastModifiedBy>
  <cp:lastPrinted>2016-02-11T08:59:22Z</cp:lastPrinted>
  <dcterms:created xsi:type="dcterms:W3CDTF">2011-11-23T15:59:22Z</dcterms:created>
  <dcterms:modified xsi:type="dcterms:W3CDTF">2019-03-04T11:22:48Z</dcterms:modified>
</cp:coreProperties>
</file>