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08"/>
  <workbookPr codeName="ThisWorkbook"/>
  <mc:AlternateContent xmlns:mc="http://schemas.openxmlformats.org/markup-compatibility/2006">
    <mc:Choice Requires="x15">
      <x15ac:absPath xmlns:x15ac="http://schemas.microsoft.com/office/spreadsheetml/2010/11/ac" url="/Users/romansmac/Desktop/vyr zpr 2018 /"/>
    </mc:Choice>
  </mc:AlternateContent>
  <xr:revisionPtr revIDLastSave="0" documentId="13_ncr:1_{A39F0CD1-06DE-6F48-92EF-D7A693287394}" xr6:coauthVersionLast="45" xr6:coauthVersionMax="45" xr10:uidLastSave="{00000000-0000-0000-0000-000000000000}"/>
  <bookViews>
    <workbookView xWindow="0" yWindow="460" windowWidth="40640" windowHeight="24320" tabRatio="803" firstSheet="5" activeTab="27" xr2:uid="{00000000-000D-0000-FFFF-FFFF00000000}"/>
  </bookViews>
  <sheets>
    <sheet name="Metodika" sheetId="53" r:id="rId1"/>
    <sheet name="2.1" sheetId="1" r:id="rId2"/>
    <sheet name="2.2" sheetId="59" r:id="rId3"/>
    <sheet name="2.4" sheetId="7" r:id="rId4"/>
    <sheet name="2.6" sheetId="32" r:id="rId5"/>
    <sheet name="2.7" sheetId="33" r:id="rId6"/>
    <sheet name="3.1" sheetId="47" r:id="rId7"/>
    <sheet name="3.2" sheetId="14" r:id="rId8"/>
    <sheet name="3.3" sheetId="63" r:id="rId9"/>
    <sheet name="3.4 Bc. a Mgr." sheetId="67" r:id="rId10"/>
    <sheet name="3.4 DSP 2018" sheetId="68" r:id="rId11"/>
    <sheet name="3.4" sheetId="28" r:id="rId12"/>
    <sheet name="4.1" sheetId="17" r:id="rId13"/>
    <sheet name="5.1" sheetId="19" r:id="rId14"/>
    <sheet name="6.1" sheetId="21" r:id="rId15"/>
    <sheet name="6.2" sheetId="69" r:id="rId16"/>
    <sheet name="6.3" sheetId="70" r:id="rId17"/>
    <sheet name="6.4" sheetId="64" r:id="rId18"/>
    <sheet name="6.5" sheetId="71" r:id="rId19"/>
    <sheet name="6.6" sheetId="26" r:id="rId20"/>
    <sheet name="7.1" sheetId="61" r:id="rId21"/>
    <sheet name="7.2" sheetId="43" r:id="rId22"/>
    <sheet name="7.3" sheetId="58" r:id="rId23"/>
    <sheet name="8.1" sheetId="36" r:id="rId24"/>
    <sheet name="8.2" sheetId="57" r:id="rId25"/>
    <sheet name="8.3" sheetId="38" r:id="rId26"/>
    <sheet name="12.2" sheetId="72" r:id="rId27"/>
    <sheet name="12.3" sheetId="49" r:id="rId28"/>
  </sheets>
  <definedNames>
    <definedName name="_xlnm.Print_Area" localSheetId="0">Metodika!$A$1:$B$40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70" l="1"/>
  <c r="E11" i="70"/>
  <c r="G11" i="70"/>
  <c r="I11" i="70"/>
  <c r="K11" i="70"/>
  <c r="M11" i="70"/>
  <c r="B11" i="70"/>
  <c r="D11" i="70"/>
  <c r="F11" i="70"/>
  <c r="H11" i="70"/>
  <c r="J11" i="70"/>
  <c r="L11" i="70"/>
  <c r="M10" i="70"/>
  <c r="L10" i="70"/>
  <c r="M9" i="70"/>
  <c r="L9" i="70"/>
  <c r="M8" i="70"/>
  <c r="L8" i="70"/>
  <c r="M7" i="70"/>
  <c r="L7" i="70"/>
  <c r="M6" i="70"/>
  <c r="L6" i="70"/>
  <c r="C11" i="69"/>
  <c r="E11" i="69"/>
  <c r="G11" i="69"/>
  <c r="I11" i="69"/>
  <c r="K11" i="69"/>
  <c r="M11" i="69"/>
  <c r="O11" i="69"/>
  <c r="Q11" i="69"/>
  <c r="B11" i="69"/>
  <c r="D11" i="69"/>
  <c r="F11" i="69"/>
  <c r="H11" i="69"/>
  <c r="J11" i="69"/>
  <c r="L11" i="69"/>
  <c r="N11" i="69"/>
  <c r="P11" i="69"/>
  <c r="Q10" i="69"/>
  <c r="P10" i="69"/>
  <c r="Q9" i="69"/>
  <c r="P9" i="69"/>
  <c r="Q8" i="69"/>
  <c r="P8" i="69"/>
  <c r="Q7" i="69"/>
  <c r="P7" i="69"/>
  <c r="Q6" i="69"/>
  <c r="P6" i="69"/>
  <c r="Q5" i="69"/>
  <c r="P5" i="69"/>
  <c r="D16" i="17"/>
  <c r="E16" i="17"/>
  <c r="F16" i="17"/>
  <c r="G16" i="17"/>
  <c r="H16" i="17"/>
  <c r="I16" i="17"/>
  <c r="J16" i="17"/>
  <c r="C16" i="17"/>
  <c r="D16" i="47"/>
  <c r="E16" i="47"/>
  <c r="F16" i="47"/>
  <c r="G16" i="47"/>
  <c r="H16" i="47"/>
  <c r="I16" i="47"/>
  <c r="J16" i="47"/>
  <c r="C16" i="47"/>
  <c r="K18" i="47"/>
  <c r="K7" i="47"/>
  <c r="K8" i="47"/>
  <c r="K9" i="47"/>
  <c r="K10" i="47"/>
  <c r="K11" i="47"/>
  <c r="K12" i="47"/>
  <c r="K13" i="47"/>
  <c r="K14" i="47"/>
  <c r="K15" i="47"/>
  <c r="K16" i="47"/>
  <c r="K17" i="47"/>
  <c r="K6" i="47"/>
  <c r="J5" i="33"/>
  <c r="D261" i="43"/>
  <c r="B15" i="68"/>
  <c r="C15" i="68"/>
  <c r="I4"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54" i="43"/>
  <c r="I255" i="43"/>
  <c r="I256" i="43"/>
  <c r="I257" i="43"/>
  <c r="I258" i="43"/>
  <c r="I259" i="43"/>
  <c r="I260" i="43"/>
  <c r="H261" i="43"/>
  <c r="G261" i="43"/>
  <c r="F261" i="43"/>
  <c r="E261" i="43"/>
  <c r="C261" i="43"/>
  <c r="B261" i="43"/>
  <c r="B15" i="67"/>
  <c r="C15" i="67"/>
  <c r="K15" i="33"/>
  <c r="J15" i="33"/>
  <c r="F15" i="33"/>
  <c r="D15" i="33"/>
  <c r="C15" i="33"/>
  <c r="J5" i="32"/>
  <c r="J5" i="64"/>
  <c r="J4" i="64"/>
  <c r="K5" i="21"/>
  <c r="K4" i="21"/>
  <c r="I4" i="7"/>
  <c r="I3" i="7"/>
  <c r="D16" i="59"/>
  <c r="E16" i="59"/>
  <c r="F16" i="59"/>
  <c r="G16" i="59"/>
  <c r="H16" i="59"/>
  <c r="I16" i="59"/>
  <c r="J16" i="59"/>
  <c r="C16" i="59"/>
  <c r="D16" i="1"/>
  <c r="E16" i="1"/>
  <c r="F16" i="1"/>
  <c r="G16" i="1"/>
  <c r="H16" i="1"/>
  <c r="I16" i="1"/>
  <c r="J16" i="1"/>
  <c r="C16" i="1"/>
  <c r="D16" i="14"/>
  <c r="E16" i="14"/>
  <c r="F16" i="14"/>
  <c r="G16" i="14"/>
  <c r="H16" i="14"/>
  <c r="I16" i="14"/>
  <c r="J16" i="14"/>
  <c r="C16" i="14"/>
  <c r="J6" i="32"/>
  <c r="J7" i="32"/>
  <c r="J8" i="32"/>
  <c r="J9" i="32"/>
  <c r="J10" i="32"/>
  <c r="J11" i="32"/>
  <c r="J12" i="32"/>
  <c r="J13" i="32"/>
  <c r="J14" i="32"/>
  <c r="D15" i="32"/>
  <c r="E15" i="32"/>
  <c r="F15" i="32"/>
  <c r="G15" i="32"/>
  <c r="H15" i="32"/>
  <c r="I15" i="32"/>
  <c r="C15" i="32"/>
  <c r="D16" i="19"/>
  <c r="E16" i="19"/>
  <c r="F16" i="19"/>
  <c r="H16" i="19"/>
  <c r="I16" i="19"/>
  <c r="J16" i="19"/>
  <c r="L16" i="19"/>
  <c r="M16" i="19"/>
  <c r="N16" i="19"/>
  <c r="P16" i="19"/>
  <c r="Q16" i="19"/>
  <c r="R16" i="19"/>
  <c r="K18" i="17"/>
  <c r="K17" i="17"/>
  <c r="K15" i="17"/>
  <c r="K14" i="17"/>
  <c r="K13" i="17"/>
  <c r="K12" i="17"/>
  <c r="K11" i="17"/>
  <c r="K10" i="17"/>
  <c r="K9" i="17"/>
  <c r="K8" i="17"/>
  <c r="K7" i="17"/>
  <c r="K6" i="17"/>
  <c r="K7" i="14"/>
  <c r="K8" i="14"/>
  <c r="K9" i="14"/>
  <c r="K10" i="14"/>
  <c r="K11" i="14"/>
  <c r="K12" i="14"/>
  <c r="K13" i="14"/>
  <c r="K14" i="14"/>
  <c r="K15" i="14"/>
  <c r="K6" i="14"/>
  <c r="K7" i="59"/>
  <c r="K8" i="59"/>
  <c r="K9" i="59"/>
  <c r="K10" i="59"/>
  <c r="K11" i="59"/>
  <c r="K12" i="59"/>
  <c r="K13" i="59"/>
  <c r="K14" i="59"/>
  <c r="K15" i="59"/>
  <c r="K6" i="59"/>
  <c r="K7" i="1"/>
  <c r="K8" i="1"/>
  <c r="K9" i="1"/>
  <c r="K10" i="1"/>
  <c r="K11" i="1"/>
  <c r="K12" i="1"/>
  <c r="K13" i="1"/>
  <c r="K14" i="1"/>
  <c r="K15" i="1"/>
  <c r="K6" i="1"/>
  <c r="F5" i="58"/>
  <c r="I261" i="43"/>
  <c r="J15" i="32"/>
  <c r="K16" i="1"/>
  <c r="K16" i="59"/>
  <c r="K16" i="14"/>
  <c r="K16" i="17"/>
</calcChain>
</file>

<file path=xl/sharedStrings.xml><?xml version="1.0" encoding="utf-8"?>
<sst xmlns="http://schemas.openxmlformats.org/spreadsheetml/2006/main" count="1007" uniqueCount="597">
  <si>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</si>
  <si>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</si>
  <si>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</si>
  <si>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</si>
  <si>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</si>
  <si>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</si>
  <si>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</si>
  <si>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</si>
  <si>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</si>
  <si>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</si>
  <si>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</si>
  <si>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</si>
  <si>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</si>
  <si>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</si>
  <si>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</si>
  <si>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</si>
  <si>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</si>
  <si>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</si>
  <si>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</si>
  <si>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</si>
  <si>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</si>
  <si>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</si>
  <si>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</si>
  <si>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</si>
  <si>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</si>
  <si>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Vysoká škola (název)</t>
  </si>
  <si>
    <t>Počátek realizace programu</t>
  </si>
  <si>
    <t>Popis organizace studia, včetně příjímání studentů a ukončení</t>
  </si>
  <si>
    <t>Typ programu (bakalářský, navazující magisterský, magisterský, doktorský)</t>
  </si>
  <si>
    <t>Délka studia (semestry)</t>
  </si>
  <si>
    <t>Název studijního programu 1</t>
  </si>
  <si>
    <t>Název studijního programu 2</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</si>
  <si>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</si>
  <si>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</si>
  <si>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</si>
  <si>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</si>
  <si>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</si>
  <si>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</si>
  <si>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</si>
  <si>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</si>
  <si>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</si>
  <si>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</si>
  <si>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</si>
  <si>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</si>
  <si>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</si>
  <si>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</si>
  <si>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</si>
  <si>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</si>
  <si>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</si>
  <si>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</si>
  <si>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</si>
  <si>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</si>
  <si>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</si>
  <si>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</si>
  <si>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</si>
  <si>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</si>
  <si>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</si>
  <si>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</si>
  <si>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</si>
  <si>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</si>
  <si>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</si>
  <si>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</si>
  <si>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</si>
  <si>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</si>
  <si>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</si>
  <si>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</si>
  <si>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</si>
  <si>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</si>
  <si>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</si>
  <si>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</si>
  <si>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</si>
  <si>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</si>
  <si>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</si>
  <si>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</si>
  <si>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</si>
  <si>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</si>
  <si>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</si>
  <si>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</si>
  <si>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</si>
  <si>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</si>
  <si>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</si>
  <si>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</si>
  <si>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</si>
  <si>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</si>
  <si>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</si>
  <si>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</si>
  <si>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</si>
  <si>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</si>
  <si>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</si>
  <si>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</si>
  <si>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 xml:space="preserve">Země </t>
  </si>
  <si>
    <t xml:space="preserve">Pozn.: * = Doba trvání jednotlivých povinných praxí mohla být i kratší, ale v součtu musela dosahovat alespoň 1 měsíce. </t>
  </si>
  <si>
    <t>Celkem</t>
  </si>
  <si>
    <t xml:space="preserve">               - elektronicky (odhad)*
</t>
  </si>
  <si>
    <t xml:space="preserve">Počet odebíraných titulů periodik:
                - fyzicky
</t>
  </si>
  <si>
    <t>Číslo a název tabulky</t>
  </si>
  <si>
    <t>Popis metodiky</t>
  </si>
  <si>
    <t>Počet aktivních studií k 31. 12.</t>
  </si>
  <si>
    <t>Počet přijetí</t>
  </si>
  <si>
    <t>Počet zápisů ke studiu</t>
  </si>
  <si>
    <t>Vědečtí pracovníci**</t>
  </si>
  <si>
    <t>Vědečtí pracovníci*</t>
  </si>
  <si>
    <t>Pozn.: ** = Fakulta nebo jiná součást vysoké školy uskutečňující akreditovaný studijní program/obor</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</si>
  <si>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</si>
  <si>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</si>
  <si>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</si>
  <si>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Pozn.: ** = Vědeckým pracovníkem se v tomto případě rozumí osoba, která není akademickým pracovníkem dle § 70 zákona č. 111/1998 Sb., o vysokých školách</t>
  </si>
  <si>
    <t>Pozn.: * = V případě potřeby přidejte řádky.</t>
  </si>
  <si>
    <t>Investiční</t>
  </si>
  <si>
    <t>Neinvestiční</t>
  </si>
  <si>
    <t>0,31–0,5</t>
  </si>
  <si>
    <t>0,51–0,7</t>
  </si>
  <si>
    <t>Podíl absolventů, kteří během svého studia vyjeli na zahraniční pobyt v délce alespoň 14 dní [%]</t>
  </si>
  <si>
    <t>Fakulta celkem</t>
  </si>
  <si>
    <t>X</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</si>
  <si>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</si>
  <si>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</si>
  <si>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</si>
  <si>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</si>
  <si>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</si>
  <si>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</si>
  <si>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</si>
  <si>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</si>
  <si>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</si>
  <si>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</si>
  <si>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</si>
  <si>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Partnerská vysoká škola/ instituce*</t>
  </si>
  <si>
    <t>Ostatní zaměstnanci***</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</si>
  <si>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</si>
  <si>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</si>
  <si>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</si>
  <si>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</si>
  <si>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</si>
  <si>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</si>
  <si>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</si>
  <si>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</si>
  <si>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</si>
  <si>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</si>
  <si>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</si>
  <si>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</si>
  <si>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</si>
  <si>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</si>
  <si>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</si>
  <si>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</si>
  <si>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</si>
  <si>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</si>
  <si>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</si>
  <si>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</si>
  <si>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</si>
  <si>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</si>
  <si>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</si>
  <si>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</si>
  <si>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</si>
  <si>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</si>
  <si>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</si>
  <si>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</si>
  <si>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Z toho absolventské stáže******</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</si>
  <si>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</si>
  <si>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</si>
  <si>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</si>
  <si>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</si>
  <si>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</si>
  <si>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Pozn.: *** = Fakulta nebo jiná součást vysoké školy uskutečňující akreditovaný studijní program</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</si>
  <si>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</si>
  <si>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</si>
  <si>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Vědeckým pracovníkem se v tomto případě rozumí osoba, která není akademickým pracovníkem dle § 70 zákona č. 111/1998 Sb., o vysokých školách.</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</si>
  <si>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</si>
  <si>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</si>
  <si>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</si>
  <si>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</si>
  <si>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</si>
  <si>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</si>
  <si>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</si>
  <si>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</si>
  <si>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</si>
  <si>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</si>
  <si>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</si>
  <si>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</si>
  <si>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Podíl absolventů doktorského studia, u nichž délka zahraničního pobytu dosáhla alespoň 1 měsíc (tj. 30 dní) [%]</t>
  </si>
  <si>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</si>
  <si>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</si>
  <si>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</si>
  <si>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</si>
  <si>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</si>
  <si>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</si>
  <si>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</si>
  <si>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</si>
  <si>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</si>
  <si>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</si>
  <si>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</si>
  <si>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</si>
  <si>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</si>
  <si>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</si>
  <si>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</si>
  <si>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</si>
  <si>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</si>
  <si>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</si>
  <si>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</si>
  <si>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</si>
  <si>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</si>
  <si>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</si>
  <si>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</si>
  <si>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</si>
  <si>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</si>
  <si>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</si>
  <si>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</si>
  <si>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</si>
  <si>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</si>
  <si>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</si>
  <si>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</si>
  <si>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</si>
  <si>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</si>
  <si>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</si>
  <si>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</si>
  <si>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</si>
  <si>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</si>
  <si>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</si>
  <si>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</si>
  <si>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</si>
  <si>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</si>
  <si>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</si>
  <si>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</si>
  <si>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</si>
  <si>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</si>
  <si>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</si>
  <si>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</si>
  <si>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</si>
  <si>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</si>
  <si>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</si>
  <si>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</si>
  <si>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</si>
  <si>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</si>
  <si>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</si>
  <si>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</si>
  <si>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</si>
  <si>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</si>
  <si>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</si>
  <si>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</si>
  <si>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</si>
  <si>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</si>
  <si>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</si>
  <si>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</si>
  <si>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</si>
  <si>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</si>
  <si>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</si>
  <si>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</si>
  <si>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</si>
  <si>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</si>
  <si>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</si>
  <si>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</si>
  <si>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</si>
  <si>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</si>
  <si>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</si>
  <si>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</si>
  <si>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</si>
  <si>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</si>
  <si>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</si>
  <si>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</si>
  <si>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</si>
  <si>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</si>
  <si>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</si>
  <si>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</si>
  <si>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</si>
  <si>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</si>
  <si>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</si>
  <si>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</si>
  <si>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</si>
  <si>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</si>
  <si>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</si>
  <si>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</si>
  <si>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</si>
  <si>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</si>
  <si>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</si>
  <si>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</si>
  <si>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</si>
  <si>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</si>
  <si>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</si>
  <si>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</si>
  <si>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</si>
  <si>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</si>
  <si>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</si>
  <si>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</si>
  <si>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</si>
  <si>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</si>
  <si>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</si>
  <si>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</si>
  <si>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</si>
  <si>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</si>
  <si>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</si>
  <si>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</si>
  <si>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</si>
  <si>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</si>
  <si>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</si>
  <si>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</si>
  <si>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</si>
  <si>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</si>
  <si>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</si>
  <si>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</si>
  <si>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</si>
  <si>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</si>
  <si>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</si>
  <si>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</si>
  <si>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</si>
  <si>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</si>
  <si>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</si>
  <si>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</si>
  <si>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</si>
  <si>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</si>
  <si>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</si>
  <si>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</si>
  <si>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</si>
  <si>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</si>
  <si>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</si>
  <si>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</si>
  <si>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</si>
  <si>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</si>
  <si>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</si>
  <si>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</si>
  <si>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</si>
  <si>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</si>
  <si>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</si>
  <si>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</si>
  <si>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</si>
  <si>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</si>
  <si>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</si>
  <si>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</si>
  <si>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</si>
  <si>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</si>
  <si>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</si>
  <si>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</si>
  <si>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</si>
  <si>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</si>
  <si>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</si>
  <si>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</si>
  <si>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</si>
  <si>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</si>
  <si>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</si>
  <si>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</si>
  <si>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</si>
  <si>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</si>
  <si>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</si>
  <si>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</si>
  <si>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</si>
  <si>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</si>
  <si>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</si>
  <si>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</si>
  <si>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</si>
  <si>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</si>
  <si>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</si>
  <si>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</si>
  <si>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</si>
  <si>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</si>
  <si>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</si>
  <si>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</si>
  <si>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</si>
  <si>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</si>
  <si>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</si>
  <si>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</si>
  <si>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</si>
  <si>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</si>
  <si>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</si>
  <si>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</si>
  <si>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</si>
  <si>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</si>
  <si>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</si>
  <si>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</si>
  <si>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</si>
  <si>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</si>
  <si>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</si>
  <si>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</si>
  <si>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</si>
  <si>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</si>
  <si>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</si>
  <si>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</si>
  <si>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</si>
  <si>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</si>
  <si>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</si>
  <si>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</si>
  <si>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</si>
  <si>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</si>
  <si>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</si>
  <si>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</si>
  <si>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</si>
  <si>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</si>
  <si>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</si>
  <si>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</si>
  <si>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</si>
  <si>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</si>
  <si>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</si>
  <si>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</si>
  <si>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</si>
  <si>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</si>
  <si>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</si>
  <si>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</si>
  <si>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</si>
  <si>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</si>
  <si>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</si>
  <si>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</si>
  <si>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</si>
  <si>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</si>
  <si>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</si>
  <si>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</si>
  <si>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</si>
  <si>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</si>
  <si>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</si>
  <si>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</si>
  <si>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</si>
  <si>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</si>
  <si>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</si>
  <si>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</si>
  <si>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</si>
  <si>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</si>
  <si>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</si>
  <si>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</si>
  <si>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</si>
  <si>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</si>
  <si>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</si>
  <si>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</si>
  <si>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</si>
  <si>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</si>
  <si>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</si>
  <si>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</si>
  <si>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</si>
  <si>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</si>
  <si>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</si>
  <si>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</si>
  <si>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</si>
  <si>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</si>
  <si>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</si>
  <si>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</si>
  <si>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t xml:space="preserve">Tab. 2.4: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</si>
  <si>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</si>
  <si>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</si>
  <si>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</si>
  <si>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</si>
  <si>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</si>
  <si>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</si>
  <si>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</si>
  <si>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</si>
  <si>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</si>
  <si>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</si>
  <si>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</si>
  <si>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</si>
  <si>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Souhrnné informace k tab. 2.4</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</si>
  <si>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</si>
  <si>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</si>
  <si>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</si>
  <si>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</si>
  <si>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</si>
  <si>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</si>
  <si>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</si>
  <si>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</si>
  <si>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</si>
  <si>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</si>
  <si>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</si>
  <si>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</si>
  <si>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</si>
  <si>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</si>
  <si>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</si>
  <si>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</si>
  <si>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</si>
  <si>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</si>
  <si>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6.2: Věková struktura akademických a vědeckých pracovníků (počty fyzických osob)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</si>
  <si>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</si>
  <si>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</si>
  <si>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</si>
  <si>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</si>
  <si>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</si>
  <si>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</si>
  <si>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</si>
  <si>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8.4: Transfer znalostí a výsledků výzkumu do praxe</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</si>
  <si>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</si>
  <si>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</si>
  <si>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</si>
  <si>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</si>
  <si>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</si>
  <si>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</si>
  <si>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</si>
  <si>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Nizozemské Antily</t>
  </si>
  <si>
    <t>Srbsko a Černá Hora</t>
  </si>
  <si>
    <t>Palestina</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</si>
  <si>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</si>
  <si>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Údaje vykazované do tabulek 2.3 a 2.4 jsou exkluzivní - jeden studijní program nemůže být zařazen do obou tabulek zároveň.  </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</si>
  <si>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</si>
  <si>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</si>
  <si>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</si>
  <si>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</si>
  <si>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</si>
  <si>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</si>
  <si>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</si>
  <si>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</si>
  <si>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katedry/institutu/výzkumného pracoviště</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</si>
  <si>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</si>
  <si>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</si>
  <si>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</si>
  <si>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</si>
  <si>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</si>
  <si>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</si>
  <si>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</si>
  <si>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</si>
  <si>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</si>
  <si>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</si>
  <si>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</si>
  <si>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 xml:space="preserve">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 
Celkové hodnoty na řádku "VŠ CELKEM" musí být totožné s hodnotami na řádku "VŠ CELKEM" z tabulky 6.3. </t>
  </si>
  <si>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</si>
  <si>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</si>
  <si>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</si>
  <si>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</si>
  <si>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</si>
  <si>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</si>
  <si>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</si>
  <si>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</si>
  <si>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</si>
  <si>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</si>
  <si>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</si>
  <si>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ypři rozšiřování tabulek při doplňování dalších fakult zachovány přednastavené vzorce (jejich smysl), jsou-li v příslušné tabulce obsažené (týká se zejména součtů za fakulty). </t>
  </si>
  <si>
    <t>V roce 2016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</si>
  <si>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2017 absolvovali zahraniční pobyt; započítávají se i ti studenti, jejichž pobyt začal v roce 2016. Započítávají se pouze studenti, jejichž pobyt trval více než 4 týdny (28 dní). Pokud VŠ uvádí i jinak dlouhé výjezdy, uvede to v poznámce k tabulce.</t>
  </si>
  <si>
    <t>Pozn.: *** = Přijíždějící studenti (tj. počty příjezdů) – kteří přijeli v roce 2017; započítávají se i ti studenti, jejichž pobyt začal v roce 2016. Započítávají se pouze studenti, jejichž pobyt trval více než 4 týdny (28 dní). Pokud VŠ uvádí i jinak dlouhé výjezdy, uvede to v poznámce k tabulce.</t>
  </si>
  <si>
    <t>Pozn.: **** = Vyjíždějící akademičtí pracovníci (tj. počty výjezdů) – kteří v roce 2017 absolvovali zahraniční pobyt; započítávají se i ti pracovníci, jejichž pobyt začal v roce 2016.</t>
  </si>
  <si>
    <t>Pozn.: ***** = Přijíždějící akademičtí pracovníci (tj. počty příjezdů) – kteří přijeli v roce 2017; započítávají se i ti pracovníci, jejichž pobyt začal v roce 2016.</t>
  </si>
  <si>
    <t xml:space="preserve">Pozn.: * = Vyjíždějící studenti (tj. počty výjezdů) – studenti, kteří v roce 2017 absolvovali (ukončili) zahraniční pobyt; započítávají se i ti studenti, jejichž pobyt začal v roce 2016. Započítávají se pouze studenti, jejichž pobyt trval alespoň 2 týdny (14 dní). </t>
  </si>
  <si>
    <t xml:space="preserve">Pozn.: ** = Přijíždějící studenti (tj. počty příjezdů) – studenti, kteří přijeli v roce 2017; započítávají se i ti studenti, jejichž pobyt začal v roce 2016. Započítávají se pouze studenti, jejichž pobyt trval alespoň 2 týdny (14 dní). </t>
  </si>
  <si>
    <t>Pozn.: *** = Vyjíždějící akademičtí/ostatní pracovníci (tj. počty výjezdů) – pracovníci, kteří v roce 2017 absolvovali (ukončili) zahraniční pobyt; započítávají se i ti pracovníci, jejichž pobyt začal v roce 2016. Započítávají se pouze pracovníci, jejichž pobyt trval alespoň 5 dní.</t>
  </si>
  <si>
    <t>Pozn.: **** = Přijíždějící akademičtí/ostatní pracovníci (tj. počty příjezdů) – pracovníci, kteří přijeli v roce 2017; započítávají se i ti pracovníci, jejichž pobyt začal v roce 2016. Započítávají se pouze pracovníci, jejichž pobyt trval alespoň 5 dní.</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</si>
  <si>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2017). Údaje se vykazují za kalendářní rok, s rozlišením na ČR a zahraničí (s výjimkou spin-off/start-up podniků, viz tabulka). Dále vysoká škola uvede příjmy za rok 2017 z licenčních smluv, ze smluvního výzkumu, z vzdělávacích kurzů pro zaměstnance subjektů aplikační sféry a z poskytnutých konzultací a poradenství. Soukromé vysoké školy uvedou příjmy dle svého uvážení. </t>
  </si>
  <si>
    <t xml:space="preserve">Tab. 12.3: Institucionální plán vysoké školy v roce 2017 (pouze veřejné vysoké školy) </t>
  </si>
  <si>
    <t>Institucionální plán vysoké školy, jeho zhodnocení a naplňování stanovených cílů v souladu s Vyhlášením institucionálních programů pro veřejné vysoké školy pro rok 2017 (pouze pro veřejné vysoké školy, podle tabulky).</t>
  </si>
  <si>
    <t xml:space="preserve">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fakultě/vysoké škole), tak rozhodný je ten pracovní poměr, který je větší. Každá fyzická osoba je tak v rámci fakulty i vysoké školy započtena pouze jednou (hodnota jejího nejvyššího úvazku). 
Celkové hodnoty na řádku "VŠ CELKEM" musí být totožné s hodnotami na řádku "VŠ CELKEM" z tabulky 6.2. </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</si>
  <si>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</si>
  <si>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</si>
  <si>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</si>
  <si>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</si>
  <si>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Údaje vykazované do tabulek 2.3 a 2.4 jsou exkluzivní - jeden studijní program nemůže být zařazen do obou tabulek zároveň.</t>
  </si>
  <si>
    <t>Podíl neúspěšných studií v prvním roce studia. Řazeno dle fakult a případně jiných součástí uskutečňujících akreditovaný studijní program nebo jeho část. Ukazatel vychází z podílu velikosti kohorty studií započatých v kalendářním roce n=2016 (X) a součtu neúspěšných studií této kohorty v kalendářním roce n=2016 a kalendářním roce n+1=2017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
Pro výroční zprávu za rok 2017 poskytne potřebné podklady pro výpočet vysokým školám MŠMT, a to včetně metodiky. Údaje pro výroční zprávu za rok 2018 si vysoké školy vygenerují samy.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</si>
  <si>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(2017), tj. přihlášky ke studiu a přijatí/zapsaní studenti vztahující se k zápisům ke studiu proběhlým v roce 2017. 
Vyhláška č. 277/2016 Sb. o předávání statistických údajů vysokými školami - k dispozici na tomto odkazu: http://www.msmt.cz/vzdelavani/vysoke-skolstvi/legislativa</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</si>
  <si>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</si>
  <si>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</si>
  <si>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</si>
  <si>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</si>
  <si>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</si>
  <si>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</si>
  <si>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Vedoucí pracovníci CELKEM ***</t>
  </si>
  <si>
    <t>Pozn.: ** = podle zákona o vysokých školách, § 25. čl. 2.</t>
  </si>
  <si>
    <t xml:space="preserve">Pozn.: *** = Údaj celkem nemusí odrážet reálný stav fyzických osob (jedna osoba může v rámci VŠ či fakulty zastávat více pozic), jedná se o prostý součet buňek. </t>
  </si>
  <si>
    <t xml:space="preserve">Pozn.: * = Fakulta nebo jiná součást vysoké školy.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</si>
  <si>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</si>
  <si>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</si>
  <si>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</si>
  <si>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</si>
  <si>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</si>
  <si>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</si>
  <si>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</si>
  <si>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</si>
  <si>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</si>
  <si>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</si>
  <si>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</si>
  <si>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</si>
  <si>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</si>
  <si>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r>
      <rPr>
        <b/>
        <sz val="12"/>
        <color theme="0"/>
        <rFont val="Calibri"/>
        <family val="2"/>
        <charset val="238"/>
      </rPr>
      <t xml:space="preserve">Tab. 6.5: </t>
    </r>
    <r>
      <rPr>
        <b/>
        <sz val="14"/>
        <color theme="0"/>
        <rFont val="Calibri"/>
        <family val="2"/>
        <charset val="238"/>
      </rPr>
      <t>Akademičtí a vědečtí pracovníci
s cizím státním občanstvím (průměrné přepočtené počty***)</t>
    </r>
  </si>
  <si>
    <t xml:space="preserve"> ženy z celkového počtu (bez ohledu na státní občanství)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</si>
  <si>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</si>
  <si>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</si>
  <si>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</si>
  <si>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 xml:space="preserve">Počty akademických a vědeckých pracovníků s cizím státním občanstvím. Nejen za fakulty, ale i za ostatní pracoviště dané VŠ celkem. Vykazují se průměrné přepočtené počty za rok 2017, tedy počet pracovníků přepočtený na plný pracovní úvazek (včetně DPČ, mimo DPP). </t>
  </si>
  <si>
    <t xml:space="preserve">Počty akademických a vědeckých pracovníků a ostatních zaměstnanců za danou VŠ celkem (tedy nejen za fakulty, ale i za ostatní pracoviště VŠ) ve struktuře dle vnitřního kvalifikačního řádu vysoké školy. Vykazují se průměrné přepočtené počty za rok 2017, tedy počet pracovníků přepočtený na plný pracovní úvazek (včetně DPČ, mimo DPP). Uvádí se počty žen v jednotlivých kategoriích (akademičtí, vědečtí a ostatní zaměstnanci) i v počtu zaměstnanců celkem za danou VŠ. </t>
  </si>
  <si>
    <t>Tab. 6.1: Akademičtí a vědečtí pracovníci a ostatní zaměstnanci celkem (průměrné přepočtené počty)</t>
  </si>
  <si>
    <t>Masarykova univerzita</t>
  </si>
  <si>
    <t>Přírodovědecká fakulta</t>
  </si>
  <si>
    <t>doktorský</t>
  </si>
  <si>
    <t>http://www.sci.muni.cz/cz/DoktorskeStudium/Prehled-programu-a-oboru/program/Pokrocile-materialy-a-nanovedy</t>
  </si>
  <si>
    <t>Mendelova univerzita v Brně</t>
  </si>
  <si>
    <t>http://www.sci.muni.cz/cz/DoktorskeStudium/Prehled-programu-a-oboru/program/Vedy-o-zive-prirode</t>
  </si>
  <si>
    <t>Skupina KKOV 11-18</t>
  </si>
  <si>
    <t>Masarykova univerzita, Prírodovědecká fakulta</t>
  </si>
  <si>
    <t>Vysoké učení technické v Brně</t>
  </si>
  <si>
    <t>Vědy o živé přírodě</t>
  </si>
  <si>
    <t>Pokročilé materiály a nanovědy</t>
  </si>
  <si>
    <t xml:space="preserve">Z toho počet žen na Fakultě </t>
  </si>
  <si>
    <t xml:space="preserve">Z toho počet cizinců na Fakultě </t>
  </si>
  <si>
    <t>Masarykova univerzita, Přírodovědecká fakulta</t>
  </si>
  <si>
    <t xml:space="preserve">Počty žen na fakultě </t>
  </si>
  <si>
    <r>
      <t xml:space="preserve">jiná stipendia </t>
    </r>
    <r>
      <rPr>
        <sz val="10"/>
        <color rgb="FFFF0000"/>
        <rFont val="Calibri"/>
        <family val="2"/>
        <charset val="238"/>
        <scheme val="minor"/>
      </rPr>
      <t>na podporu aktivit</t>
    </r>
  </si>
  <si>
    <t>Dle návrhu a závěrečné zprávy</t>
  </si>
  <si>
    <t>splněno</t>
  </si>
  <si>
    <t>nesplněno</t>
  </si>
  <si>
    <t>0</t>
  </si>
  <si>
    <t>Masarykova unvierzita</t>
  </si>
  <si>
    <t>Masarykova univerzita Přírodovědecká fakulta</t>
  </si>
  <si>
    <t xml:space="preserve">Masarykova univerzita Přírodovědecká fakulta Bc. a Mgr. </t>
  </si>
  <si>
    <t>Masarykova univerzita Přírodovědecká fakulta DSP</t>
  </si>
  <si>
    <t>Masarykova univerzita Přírodovědecká fakulta Ústřední knihovna (bez KUK)</t>
  </si>
  <si>
    <t>Docenti jmenovaní v roce 2018</t>
  </si>
  <si>
    <t>Profesoři jmenovaní v roce 2018</t>
  </si>
  <si>
    <t>13</t>
  </si>
  <si>
    <t>x</t>
  </si>
  <si>
    <t>Tab. 12.3: Institucionální plán vysoké školy v roce 2018
(pouze veřejné vysoké školy)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</si>
</sst>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K_č_-;\-* #,##0.00\ _K_č_-;_-* &quot;-&quot;??\ _K_č_-;_-@_-"/>
    <numFmt numFmtId="165" formatCode="#,##0.0"/>
    <numFmt numFmtId="166" formatCode="0.0%"/>
    <numFmt numFmtId="168" formatCode="_(* #,##0_);_(* \(#,##0\);_(* &quot;-&quot;??_);_(@_)"/>
  </numFmts>
  <fonts count="29">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6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diagonalUp="1" diagonalDown="1">
      <left style="thin">
        <color auto="1"/>
      </left>
      <right style="thin">
        <color auto="1"/>
      </right>
      <top style="thin">
        <color auto="1"/>
      </top>
      <bottom style="thin">
        <color auto="1"/>
      </bottom>
      <diagonal style="thin">
        <color auto="1"/>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style="medium">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diagonalDown="1">
      <left style="thin">
        <color auto="1"/>
      </left>
      <right style="thin">
        <color auto="1"/>
      </right>
      <top/>
      <bottom style="thin">
        <color auto="1"/>
      </bottom>
      <diagonal style="thin">
        <color auto="1"/>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27" fillId="0" borderId="0"/>
    <xf numFmtId="43" fontId="28" fillId="0" borderId="0" applyFont="0" applyFill="0" applyBorder="0" applyAlignment="0" applyProtection="0"/>
  </cellStyleXfs>
  <cellXfs count="432">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5" fillId="2" borderId="3" xfId="0" applyFont="1" applyFill="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2" borderId="3" xfId="0" applyFont="1" applyFill="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8" fillId="4" borderId="2" xfId="0" applyFont="1" applyFill="1" applyBorder="1" applyAlignment="1">
      <alignmen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xf numFmtId="0" fontId="6" fillId="2" borderId="6" xfId="0" applyFont="1" applyFill="1" applyBorder="1" applyAlignment="1">
      <alignment wrapText="1"/>
    </xf>
    <xf numFmtId="0" fontId="5" fillId="4" borderId="6" xfId="0" applyFont="1" applyFill="1" applyBorder="1" applyAlignment="1">
      <alignment wrapText="1"/>
    </xf>
    <xf numFmtId="0" fontId="6" fillId="3" borderId="21" xfId="0" applyFont="1" applyFill="1" applyBorder="1" applyAlignment="1">
      <alignment wrapText="1"/>
    </xf>
    <xf numFmtId="0" fontId="5" fillId="4" borderId="2" xfId="0" applyFont="1" applyFill="1" applyBorder="1" applyAlignment="1">
      <alignment wrapText="1"/>
    </xf>
    <xf numFmtId="0" fontId="6" fillId="0" borderId="2" xfId="0" applyFont="1" applyBorder="1" applyAlignment="1">
      <alignment horizontal="center" wrapText="1"/>
    </xf>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7" fillId="2" borderId="5" xfId="0" applyFont="1" applyFill="1" applyBorder="1" applyAlignment="1"/>
    <xf numFmtId="0" fontId="11" fillId="0" borderId="1" xfId="0" applyFont="1" applyFill="1" applyBorder="1" applyAlignment="1">
      <alignment horizontal="center" vertical="center" wrapText="1"/>
    </xf>
    <xf numFmtId="0" fontId="14" fillId="0" borderId="0" xfId="0" applyFont="1" applyFill="1" applyAlignment="1"/>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6" fillId="0" borderId="6" xfId="0" applyFont="1" applyBorder="1" applyAlignment="1">
      <alignment horizontal="center" wrapText="1"/>
    </xf>
    <xf numFmtId="0" fontId="6" fillId="0" borderId="2" xfId="0" applyFont="1" applyFill="1" applyBorder="1" applyAlignment="1">
      <alignment wrapText="1"/>
    </xf>
    <xf numFmtId="0" fontId="15" fillId="0" borderId="0" xfId="0" applyFont="1"/>
    <xf numFmtId="0" fontId="5" fillId="0" borderId="3" xfId="0" applyFont="1" applyBorder="1" applyAlignment="1">
      <alignment horizontal="right"/>
    </xf>
    <xf numFmtId="0" fontId="6" fillId="3" borderId="3" xfId="0" applyFont="1" applyFill="1" applyBorder="1" applyAlignment="1">
      <alignment horizontal="right" wrapText="1"/>
    </xf>
    <xf numFmtId="0" fontId="6" fillId="0" borderId="23"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19" fillId="0" borderId="0" xfId="0" applyFont="1" applyAlignment="1">
      <alignment horizontal="left" vertical="center"/>
    </xf>
    <xf numFmtId="0" fontId="21" fillId="0" borderId="0" xfId="0" applyFont="1" applyFill="1" applyAlignment="1">
      <alignment wrapText="1"/>
    </xf>
    <xf numFmtId="0" fontId="16" fillId="0" borderId="0" xfId="0" applyFont="1" applyFill="1" applyBorder="1" applyAlignment="1">
      <alignment horizontal="left" wrapText="1"/>
    </xf>
    <xf numFmtId="0" fontId="17" fillId="0" borderId="0" xfId="0" applyFont="1" applyAlignment="1"/>
    <xf numFmtId="0" fontId="6" fillId="4" borderId="47" xfId="0" applyFont="1" applyFill="1" applyBorder="1" applyAlignment="1">
      <alignment wrapText="1"/>
    </xf>
    <xf numFmtId="0" fontId="6" fillId="0" borderId="0" xfId="0" applyFont="1" applyFill="1" applyAlignment="1">
      <alignment wrapText="1"/>
    </xf>
    <xf numFmtId="0" fontId="19" fillId="0" borderId="0" xfId="0" applyFont="1" applyAlignment="1"/>
    <xf numFmtId="0" fontId="23"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7" fillId="2" borderId="3" xfId="0"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0" borderId="11" xfId="0" applyFont="1" applyFill="1" applyBorder="1" applyAlignment="1">
      <alignment horizontal="center" wrapText="1"/>
    </xf>
    <xf numFmtId="0" fontId="6" fillId="3" borderId="4" xfId="0" applyFont="1" applyFill="1" applyBorder="1" applyAlignment="1">
      <alignment horizontal="center" wrapText="1"/>
    </xf>
    <xf numFmtId="0" fontId="5" fillId="0" borderId="1" xfId="0" applyNumberFormat="1" applyFont="1" applyBorder="1" applyAlignment="1">
      <alignment horizontal="center"/>
    </xf>
    <xf numFmtId="0" fontId="5" fillId="0" borderId="11" xfId="0" applyFont="1" applyBorder="1"/>
    <xf numFmtId="0" fontId="5" fillId="0" borderId="2" xfId="0" applyFont="1" applyBorder="1"/>
    <xf numFmtId="0" fontId="5" fillId="0" borderId="10" xfId="0" applyFont="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4" borderId="57" xfId="0" applyFont="1" applyFill="1" applyBorder="1" applyAlignment="1">
      <alignment wrapText="1"/>
    </xf>
    <xf numFmtId="0" fontId="18"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6" fillId="0" borderId="11" xfId="0" applyFont="1" applyFill="1" applyBorder="1" applyAlignment="1">
      <alignment wrapText="1"/>
    </xf>
    <xf numFmtId="0" fontId="11" fillId="0" borderId="10" xfId="0" applyFont="1" applyFill="1" applyBorder="1"/>
    <xf numFmtId="0" fontId="16" fillId="0" borderId="4" xfId="0" applyFont="1" applyFill="1" applyBorder="1" applyAlignment="1">
      <alignment horizontal="left" wrapText="1"/>
    </xf>
    <xf numFmtId="0" fontId="11" fillId="0" borderId="0" xfId="0" applyFont="1" applyFill="1" applyBorder="1"/>
    <xf numFmtId="0" fontId="7" fillId="0" borderId="1" xfId="0" applyFont="1" applyFill="1" applyBorder="1" applyAlignment="1"/>
    <xf numFmtId="0" fontId="18" fillId="0" borderId="0" xfId="0" applyFont="1" applyAlignment="1">
      <alignment wrapText="1"/>
    </xf>
    <xf numFmtId="0" fontId="18" fillId="0" borderId="0" xfId="0" applyFont="1" applyAlignment="1">
      <alignment horizontal="right"/>
    </xf>
    <xf numFmtId="0" fontId="18" fillId="0" borderId="0" xfId="0" applyFont="1"/>
    <xf numFmtId="0" fontId="18" fillId="0" borderId="0" xfId="0" applyFont="1" applyFill="1"/>
    <xf numFmtId="0" fontId="18" fillId="0" borderId="0" xfId="0" applyFont="1" applyFill="1" applyAlignment="1">
      <alignment horizontal="left" vertical="top" wrapText="1"/>
    </xf>
    <xf numFmtId="0" fontId="26" fillId="0" borderId="3" xfId="0" applyFont="1" applyFill="1" applyBorder="1" applyAlignment="1">
      <alignment horizontal="center"/>
    </xf>
    <xf numFmtId="0" fontId="18" fillId="0" borderId="1" xfId="0" applyFont="1" applyFill="1" applyBorder="1"/>
    <xf numFmtId="0" fontId="18" fillId="0" borderId="0" xfId="0" applyFont="1" applyFill="1" applyAlignment="1">
      <alignment wrapText="1"/>
    </xf>
    <xf numFmtId="0" fontId="18" fillId="0" borderId="0" xfId="0" applyFont="1" applyFill="1" applyAlignment="1">
      <alignment horizontal="right"/>
    </xf>
    <xf numFmtId="0" fontId="11" fillId="0" borderId="1" xfId="0" applyFont="1" applyBorder="1" applyAlignment="1">
      <alignment horizontal="center" wrapText="1"/>
    </xf>
    <xf numFmtId="0" fontId="11" fillId="0" borderId="5" xfId="0" applyFont="1" applyBorder="1" applyAlignment="1">
      <alignment horizontal="center" wrapText="1"/>
    </xf>
    <xf numFmtId="0" fontId="24" fillId="0" borderId="32" xfId="0" applyFont="1" applyFill="1" applyBorder="1" applyAlignment="1">
      <alignment horizontal="left" vertical="top" wrapText="1"/>
    </xf>
    <xf numFmtId="0" fontId="18" fillId="3" borderId="3" xfId="0" applyFont="1" applyFill="1" applyBorder="1"/>
    <xf numFmtId="0" fontId="18" fillId="0" borderId="1" xfId="0" applyFont="1" applyBorder="1"/>
    <xf numFmtId="0" fontId="18" fillId="0" borderId="5" xfId="0" applyFont="1" applyFill="1" applyBorder="1"/>
    <xf numFmtId="0" fontId="5" fillId="0" borderId="2" xfId="0" applyFont="1" applyFill="1" applyBorder="1" applyAlignment="1">
      <alignment wrapText="1"/>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18" fillId="3" borderId="1" xfId="0" applyFont="1" applyFill="1" applyBorder="1"/>
    <xf numFmtId="0" fontId="18" fillId="3" borderId="5" xfId="0" applyFont="1" applyFill="1" applyBorder="1"/>
    <xf numFmtId="0" fontId="7" fillId="2" borderId="23" xfId="0" applyFont="1" applyFill="1" applyBorder="1" applyAlignment="1">
      <alignment wrapText="1"/>
    </xf>
    <xf numFmtId="0" fontId="7" fillId="2" borderId="24" xfId="0" applyFont="1" applyFill="1" applyBorder="1" applyAlignment="1">
      <alignment horizontal="right"/>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8" fillId="0" borderId="2" xfId="0" applyFont="1" applyBorder="1" applyAlignment="1">
      <alignment wrapText="1"/>
    </xf>
    <xf numFmtId="0" fontId="18" fillId="0" borderId="7" xfId="0" applyFont="1" applyBorder="1" applyAlignment="1">
      <alignment wrapText="1"/>
    </xf>
    <xf numFmtId="0" fontId="18" fillId="0" borderId="10" xfId="0" applyFont="1" applyFill="1" applyBorder="1" applyAlignment="1">
      <alignment wrapText="1"/>
    </xf>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26" fillId="0" borderId="2" xfId="0" applyFont="1" applyFill="1" applyBorder="1" applyAlignment="1">
      <alignment wrapText="1"/>
    </xf>
    <xf numFmtId="0" fontId="11" fillId="0" borderId="3" xfId="0" applyFont="1" applyBorder="1" applyAlignment="1">
      <alignment horizontal="center"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18" fillId="0" borderId="0" xfId="0" applyFont="1" applyFill="1" applyAlignment="1">
      <alignment horizontal="left" vertical="top" wrapText="1"/>
    </xf>
    <xf numFmtId="0" fontId="6" fillId="0" borderId="3" xfId="0" applyFont="1" applyFill="1" applyBorder="1" applyAlignment="1">
      <alignment horizontal="right" wrapText="1"/>
    </xf>
    <xf numFmtId="49" fontId="5" fillId="3" borderId="3"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1" fillId="3" borderId="2" xfId="0" applyFont="1" applyFill="1" applyBorder="1" applyAlignment="1">
      <alignment wrapText="1"/>
    </xf>
    <xf numFmtId="0" fontId="11" fillId="3"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1" xfId="0" applyNumberFormat="1" applyFont="1" applyFill="1" applyBorder="1"/>
    <xf numFmtId="165" fontId="5" fillId="3" borderId="16" xfId="0" applyNumberFormat="1" applyFont="1" applyFill="1" applyBorder="1"/>
    <xf numFmtId="0" fontId="6" fillId="3" borderId="15" xfId="0" applyFont="1" applyFill="1" applyBorder="1"/>
    <xf numFmtId="17" fontId="12" fillId="0" borderId="1" xfId="0" applyNumberFormat="1" applyFont="1" applyFill="1" applyBorder="1" applyAlignment="1">
      <alignment horizontal="left" vertical="top" wrapText="1"/>
    </xf>
    <xf numFmtId="0" fontId="6" fillId="0" borderId="0" xfId="0" applyFont="1" applyFill="1" applyBorder="1" applyAlignment="1">
      <alignment wrapText="1"/>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6" fillId="3" borderId="3" xfId="0" applyNumberFormat="1" applyFont="1" applyFill="1" applyBorder="1" applyAlignment="1">
      <alignment wrapText="1"/>
    </xf>
    <xf numFmtId="166" fontId="5" fillId="3" borderId="3" xfId="0" applyNumberFormat="1" applyFon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26" fillId="2" borderId="14" xfId="0" applyFont="1" applyFill="1" applyBorder="1" applyAlignment="1">
      <alignment wrapText="1"/>
    </xf>
    <xf numFmtId="0" fontId="18" fillId="2" borderId="15" xfId="0" applyFont="1" applyFill="1" applyBorder="1"/>
    <xf numFmtId="0" fontId="6" fillId="2" borderId="62" xfId="0" applyFont="1" applyFill="1" applyBorder="1" applyAlignment="1">
      <alignment wrapText="1"/>
    </xf>
    <xf numFmtId="0" fontId="18" fillId="2" borderId="31" xfId="0" applyFont="1" applyFill="1" applyBorder="1"/>
    <xf numFmtId="0" fontId="18" fillId="2" borderId="16" xfId="0" applyFont="1" applyFill="1" applyBorder="1"/>
    <xf numFmtId="0" fontId="7" fillId="4" borderId="3" xfId="0" applyFont="1" applyFill="1" applyBorder="1" applyAlignment="1">
      <alignment horizontal="center"/>
    </xf>
    <xf numFmtId="0" fontId="6" fillId="0" borderId="7" xfId="0" applyFont="1" applyBorder="1" applyAlignment="1">
      <alignment wrapText="1"/>
    </xf>
    <xf numFmtId="0" fontId="7" fillId="2" borderId="25" xfId="0" applyFont="1" applyFill="1" applyBorder="1" applyAlignment="1">
      <alignment horizontal="center"/>
    </xf>
    <xf numFmtId="166" fontId="0" fillId="0" borderId="1" xfId="0" applyNumberFormat="1" applyBorder="1" applyAlignment="1">
      <alignment horizontal="center"/>
    </xf>
    <xf numFmtId="0" fontId="6" fillId="2" borderId="1" xfId="0" applyFont="1" applyFill="1" applyBorder="1" applyAlignment="1">
      <alignment horizontal="center" wrapText="1"/>
    </xf>
    <xf numFmtId="0" fontId="18" fillId="0" borderId="1" xfId="0" applyFont="1" applyBorder="1" applyAlignment="1">
      <alignment horizontal="right"/>
    </xf>
    <xf numFmtId="14" fontId="18" fillId="0" borderId="1" xfId="0" applyNumberFormat="1" applyFont="1" applyBorder="1" applyAlignment="1">
      <alignment horizontal="right"/>
    </xf>
    <xf numFmtId="0" fontId="5" fillId="0" borderId="1" xfId="0" applyFont="1" applyBorder="1" applyAlignment="1">
      <alignment horizontal="right" wrapText="1"/>
    </xf>
    <xf numFmtId="0" fontId="18" fillId="0" borderId="1" xfId="0" applyFont="1" applyFill="1" applyBorder="1" applyAlignment="1">
      <alignment wrapText="1"/>
    </xf>
    <xf numFmtId="165" fontId="18" fillId="0" borderId="1" xfId="0" applyNumberFormat="1" applyFont="1" applyFill="1" applyBorder="1" applyAlignment="1">
      <alignment horizontal="right"/>
    </xf>
    <xf numFmtId="165" fontId="18" fillId="0" borderId="1" xfId="0" applyNumberFormat="1" applyFont="1" applyFill="1" applyBorder="1"/>
    <xf numFmtId="0" fontId="6" fillId="4" borderId="1" xfId="0" applyFont="1" applyFill="1" applyBorder="1" applyAlignment="1">
      <alignment vertical="center" wrapText="1"/>
    </xf>
    <xf numFmtId="0" fontId="6" fillId="4" borderId="13" xfId="0" applyFont="1" applyFill="1" applyBorder="1" applyAlignment="1">
      <alignment wrapText="1"/>
    </xf>
    <xf numFmtId="0" fontId="7" fillId="4" borderId="1" xfId="0" applyFont="1" applyFill="1" applyBorder="1" applyAlignment="1">
      <alignment horizontal="right"/>
    </xf>
    <xf numFmtId="0" fontId="7" fillId="0" borderId="5" xfId="0" applyFont="1" applyFill="1" applyBorder="1" applyAlignment="1">
      <alignment horizontal="right"/>
    </xf>
    <xf numFmtId="0" fontId="26" fillId="0" borderId="1" xfId="0" applyFont="1" applyFill="1" applyBorder="1" applyAlignment="1">
      <alignment horizontal="center"/>
    </xf>
    <xf numFmtId="3" fontId="5" fillId="4" borderId="1" xfId="0" applyNumberFormat="1" applyFont="1" applyFill="1" applyBorder="1" applyAlignment="1">
      <alignment wrapText="1"/>
    </xf>
    <xf numFmtId="3" fontId="5" fillId="4" borderId="3" xfId="0" applyNumberFormat="1" applyFont="1" applyFill="1" applyBorder="1" applyAlignment="1">
      <alignment wrapText="1"/>
    </xf>
    <xf numFmtId="3" fontId="18" fillId="0" borderId="11" xfId="0" applyNumberFormat="1" applyFont="1" applyFill="1" applyBorder="1" applyAlignment="1">
      <alignment horizontal="right"/>
    </xf>
    <xf numFmtId="3" fontId="18" fillId="0" borderId="11" xfId="0" applyNumberFormat="1" applyFont="1" applyFill="1" applyBorder="1"/>
    <xf numFmtId="3" fontId="5" fillId="3" borderId="4" xfId="0" applyNumberFormat="1" applyFont="1" applyFill="1" applyBorder="1" applyAlignment="1">
      <alignment horizontal="right"/>
    </xf>
    <xf numFmtId="3" fontId="5" fillId="0" borderId="0" xfId="0" applyNumberFormat="1" applyFont="1" applyAlignment="1">
      <alignment wrapText="1"/>
    </xf>
    <xf numFmtId="3" fontId="6" fillId="0" borderId="3" xfId="0" applyNumberFormat="1" applyFont="1" applyFill="1" applyBorder="1" applyAlignment="1">
      <alignment horizontal="right" wrapText="1"/>
    </xf>
    <xf numFmtId="3" fontId="6" fillId="5" borderId="3" xfId="0" applyNumberFormat="1" applyFont="1" applyFill="1" applyBorder="1" applyAlignment="1">
      <alignment horizontal="right" wrapText="1"/>
    </xf>
    <xf numFmtId="3" fontId="6" fillId="3" borderId="11" xfId="0" applyNumberFormat="1" applyFont="1" applyFill="1" applyBorder="1" applyAlignment="1">
      <alignment horizontal="right"/>
    </xf>
    <xf numFmtId="0" fontId="6" fillId="5" borderId="3" xfId="0" applyFont="1" applyFill="1" applyBorder="1" applyAlignment="1">
      <alignment horizontal="right" wrapText="1"/>
    </xf>
    <xf numFmtId="0" fontId="11" fillId="4" borderId="33" xfId="0" applyFont="1" applyFill="1" applyBorder="1" applyAlignment="1">
      <alignment horizontal="center" wrapText="1"/>
    </xf>
    <xf numFmtId="0" fontId="11" fillId="4" borderId="15" xfId="0" applyFont="1" applyFill="1" applyBorder="1" applyAlignment="1">
      <alignment horizontal="center" wrapText="1"/>
    </xf>
    <xf numFmtId="0" fontId="5" fillId="4" borderId="52" xfId="0" applyFont="1" applyFill="1" applyBorder="1"/>
    <xf numFmtId="0" fontId="11" fillId="4" borderId="27" xfId="0" applyFont="1" applyFill="1" applyBorder="1" applyAlignment="1">
      <alignment wrapText="1"/>
    </xf>
    <xf numFmtId="0" fontId="11" fillId="4" borderId="1" xfId="0" applyFont="1" applyFill="1" applyBorder="1" applyAlignment="1">
      <alignment wrapText="1"/>
    </xf>
    <xf numFmtId="0" fontId="11" fillId="4" borderId="5" xfId="0" applyFont="1" applyFill="1" applyBorder="1" applyAlignment="1">
      <alignment wrapText="1"/>
    </xf>
    <xf numFmtId="0" fontId="11" fillId="4" borderId="2" xfId="0" applyFont="1" applyFill="1" applyBorder="1" applyAlignment="1">
      <alignment wrapText="1"/>
    </xf>
    <xf numFmtId="0" fontId="11" fillId="4" borderId="3" xfId="0" applyFont="1" applyFill="1" applyBorder="1" applyAlignment="1">
      <alignment wrapText="1"/>
    </xf>
    <xf numFmtId="0" fontId="26" fillId="4" borderId="6" xfId="0" applyFont="1" applyFill="1" applyBorder="1"/>
    <xf numFmtId="0" fontId="11" fillId="4" borderId="26" xfId="0" applyFont="1" applyFill="1" applyBorder="1" applyAlignment="1">
      <alignment wrapText="1"/>
    </xf>
    <xf numFmtId="0" fontId="11" fillId="4" borderId="34" xfId="0" applyFont="1" applyFill="1" applyBorder="1" applyAlignment="1">
      <alignment wrapText="1"/>
    </xf>
    <xf numFmtId="0" fontId="7" fillId="4" borderId="0" xfId="0" applyFont="1" applyFill="1"/>
    <xf numFmtId="0" fontId="11" fillId="4" borderId="40" xfId="0" applyFont="1" applyFill="1" applyBorder="1" applyAlignment="1">
      <alignment wrapText="1"/>
    </xf>
    <xf numFmtId="0" fontId="11" fillId="4" borderId="56" xfId="0" applyFont="1" applyFill="1" applyBorder="1" applyAlignment="1">
      <alignment wrapText="1"/>
    </xf>
    <xf numFmtId="0" fontId="11" fillId="4" borderId="39" xfId="0" applyFont="1" applyFill="1" applyBorder="1" applyAlignment="1">
      <alignment wrapText="1"/>
    </xf>
    <xf numFmtId="0" fontId="11" fillId="4" borderId="7" xfId="0" applyFont="1" applyFill="1" applyBorder="1" applyAlignment="1">
      <alignment wrapText="1"/>
    </xf>
    <xf numFmtId="0" fontId="11" fillId="4" borderId="9" xfId="0" applyFont="1" applyFill="1" applyBorder="1" applyAlignment="1">
      <alignment wrapText="1"/>
    </xf>
    <xf numFmtId="0" fontId="11" fillId="4" borderId="51" xfId="0" applyFont="1" applyFill="1" applyBorder="1" applyAlignment="1">
      <alignment wrapText="1"/>
    </xf>
    <xf numFmtId="0" fontId="11" fillId="4" borderId="40" xfId="0" applyFont="1" applyFill="1" applyBorder="1" applyAlignment="1">
      <alignment horizontal="center" wrapText="1"/>
    </xf>
    <xf numFmtId="0" fontId="11" fillId="4" borderId="56" xfId="0" applyFont="1" applyFill="1" applyBorder="1" applyAlignment="1">
      <alignment horizontal="center" wrapText="1"/>
    </xf>
    <xf numFmtId="0" fontId="11" fillId="4" borderId="39" xfId="0" applyFont="1" applyFill="1" applyBorder="1" applyAlignment="1">
      <alignment horizontal="center" wrapText="1"/>
    </xf>
    <xf numFmtId="0" fontId="11" fillId="4" borderId="7" xfId="0" applyFont="1" applyFill="1" applyBorder="1" applyAlignment="1">
      <alignment horizontal="center" wrapText="1"/>
    </xf>
    <xf numFmtId="0" fontId="11" fillId="4" borderId="9" xfId="0" applyFont="1" applyFill="1" applyBorder="1" applyAlignment="1">
      <alignment horizontal="center" wrapText="1"/>
    </xf>
    <xf numFmtId="0" fontId="11" fillId="4" borderId="51" xfId="0" applyFont="1" applyFill="1" applyBorder="1" applyAlignment="1">
      <alignment horizontal="center" wrapText="1"/>
    </xf>
    <xf numFmtId="0" fontId="6" fillId="4" borderId="49" xfId="0" applyFont="1" applyFill="1" applyBorder="1" applyAlignment="1">
      <alignment wrapText="1"/>
    </xf>
    <xf numFmtId="0" fontId="6" fillId="4" borderId="50" xfId="0" applyFont="1" applyFill="1" applyBorder="1" applyAlignment="1">
      <alignment wrapText="1"/>
    </xf>
    <xf numFmtId="0" fontId="6" fillId="4" borderId="12" xfId="0" applyFont="1" applyFill="1" applyBorder="1" applyAlignment="1">
      <alignment wrapText="1"/>
    </xf>
    <xf numFmtId="0" fontId="6" fillId="4" borderId="10" xfId="0" applyFont="1" applyFill="1" applyBorder="1" applyAlignment="1">
      <alignment wrapText="1"/>
    </xf>
    <xf numFmtId="0" fontId="6" fillId="4" borderId="4" xfId="0" applyFont="1" applyFill="1" applyBorder="1" applyAlignment="1">
      <alignment wrapText="1"/>
    </xf>
    <xf numFmtId="0" fontId="6" fillId="4" borderId="48" xfId="0" applyFont="1" applyFill="1" applyBorder="1" applyAlignment="1">
      <alignment wrapText="1"/>
    </xf>
    <xf numFmtId="0" fontId="7" fillId="4" borderId="22" xfId="0" applyFont="1" applyFill="1" applyBorder="1"/>
    <xf numFmtId="0" fontId="5" fillId="4" borderId="0" xfId="0" applyFont="1" applyFill="1" applyAlignment="1">
      <alignment wrapText="1"/>
    </xf>
    <xf numFmtId="0" fontId="5" fillId="4" borderId="0" xfId="0" applyFont="1" applyFill="1"/>
    <xf numFmtId="0" fontId="19" fillId="4" borderId="0" xfId="0" applyFont="1" applyFill="1"/>
    <xf numFmtId="0" fontId="6" fillId="0" borderId="1" xfId="0" applyFont="1" applyBorder="1" applyAlignment="1">
      <alignment horizontal="center" wrapText="1"/>
    </xf>
    <xf numFmtId="0" fontId="6" fillId="3" borderId="3" xfId="0" applyFont="1" applyFill="1" applyBorder="1" applyAlignment="1">
      <alignment horizontal="center" wrapText="1"/>
    </xf>
    <xf numFmtId="0" fontId="9" fillId="6"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1" fillId="0" borderId="1" xfId="0" applyFont="1" applyBorder="1" applyAlignment="1">
      <alignment horizontal="center" wrapText="1"/>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0" borderId="2" xfId="0" applyFont="1" applyBorder="1" applyAlignment="1">
      <alignment horizontal="left" wrapText="1"/>
    </xf>
    <xf numFmtId="0" fontId="24"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1" xfId="0" applyFont="1" applyBorder="1" applyAlignment="1">
      <alignment horizontal="center" wrapText="1"/>
    </xf>
    <xf numFmtId="0" fontId="10" fillId="6" borderId="28"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0" borderId="0" xfId="0" applyFont="1" applyAlignment="1">
      <alignment horizontal="left"/>
    </xf>
    <xf numFmtId="0" fontId="20" fillId="6" borderId="28"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18" fillId="0" borderId="0" xfId="0" applyFont="1" applyAlignment="1">
      <alignment horizontal="left" wrapText="1"/>
    </xf>
    <xf numFmtId="0" fontId="6" fillId="0" borderId="24"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8" fillId="0" borderId="0" xfId="0" applyFont="1" applyAlignment="1">
      <alignment horizontal="left"/>
    </xf>
    <xf numFmtId="0" fontId="2" fillId="6" borderId="54"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6" borderId="23" xfId="0" applyFont="1" applyFill="1" applyBorder="1" applyAlignment="1">
      <alignment horizontal="center" vertical="center"/>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Fill="1" applyAlignment="1">
      <alignment horizontal="left" vertical="top" wrapText="1"/>
    </xf>
    <xf numFmtId="0" fontId="20"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45" xfId="0" applyFont="1" applyFill="1" applyBorder="1" applyAlignment="1">
      <alignment horizontal="center" vertical="center"/>
    </xf>
    <xf numFmtId="0" fontId="18" fillId="0" borderId="0" xfId="0" applyFont="1" applyAlignment="1">
      <alignment horizontal="left" vertical="top"/>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20" xfId="0" applyFont="1" applyFill="1" applyBorder="1" applyAlignment="1">
      <alignment horizontal="center" wrapText="1"/>
    </xf>
    <xf numFmtId="0" fontId="6" fillId="0" borderId="43" xfId="0" applyFont="1" applyBorder="1" applyAlignment="1">
      <alignment horizontal="center" wrapText="1"/>
    </xf>
    <xf numFmtId="0" fontId="6" fillId="0" borderId="18" xfId="0" applyFont="1" applyBorder="1" applyAlignment="1">
      <alignment horizontal="center" wrapText="1"/>
    </xf>
    <xf numFmtId="0" fontId="6" fillId="0" borderId="43" xfId="0" applyFont="1" applyFill="1" applyBorder="1" applyAlignment="1">
      <alignment horizontal="center" wrapText="1"/>
    </xf>
    <xf numFmtId="0" fontId="6" fillId="0" borderId="18"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0" fillId="6" borderId="43" xfId="0" applyFont="1" applyFill="1" applyBorder="1" applyAlignment="1">
      <alignment horizontal="center" vertical="center"/>
    </xf>
    <xf numFmtId="0" fontId="20" fillId="6" borderId="45" xfId="0" applyFont="1" applyFill="1" applyBorder="1" applyAlignment="1">
      <alignment horizontal="center" vertical="center"/>
    </xf>
    <xf numFmtId="0" fontId="5" fillId="0" borderId="0" xfId="0" applyFont="1" applyAlignment="1">
      <alignment horizontal="left" vertical="top"/>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left" wrapText="1"/>
    </xf>
    <xf numFmtId="0" fontId="6" fillId="0" borderId="10" xfId="0" applyFont="1" applyBorder="1" applyAlignment="1">
      <alignment horizontal="left"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0" borderId="45" xfId="0" applyFont="1" applyFill="1" applyBorder="1" applyAlignment="1">
      <alignment horizontal="center" wrapText="1"/>
    </xf>
    <xf numFmtId="0" fontId="6" fillId="0" borderId="20" xfId="0" applyFont="1" applyFill="1" applyBorder="1" applyAlignment="1">
      <alignment horizontal="center" wrapText="1"/>
    </xf>
    <xf numFmtId="0" fontId="18" fillId="0" borderId="0" xfId="0" applyFont="1" applyFill="1" applyAlignment="1">
      <alignment horizontal="left" wrapText="1"/>
    </xf>
    <xf numFmtId="0" fontId="6" fillId="0" borderId="4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Fill="1" applyBorder="1" applyAlignment="1">
      <alignment horizontal="center" wrapText="1"/>
    </xf>
    <xf numFmtId="0" fontId="7" fillId="4" borderId="5" xfId="0" applyFont="1" applyFill="1" applyBorder="1" applyAlignment="1">
      <alignment horizontal="center"/>
    </xf>
    <xf numFmtId="0" fontId="7" fillId="4" borderId="27" xfId="0" applyFont="1" applyFill="1" applyBorder="1" applyAlignment="1">
      <alignment horizontal="center"/>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7" fillId="2" borderId="24" xfId="0" applyFont="1" applyFill="1" applyBorder="1" applyAlignment="1">
      <alignment horizontal="center"/>
    </xf>
    <xf numFmtId="0" fontId="9" fillId="6" borderId="2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0" applyFont="1" applyBorder="1" applyAlignment="1">
      <alignment horizontal="left" wrapText="1"/>
    </xf>
    <xf numFmtId="0" fontId="6" fillId="0" borderId="14" xfId="0" applyFont="1" applyBorder="1" applyAlignment="1">
      <alignment horizontal="left"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wrapText="1"/>
    </xf>
    <xf numFmtId="0" fontId="20" fillId="4" borderId="54" xfId="0" applyFont="1" applyFill="1" applyBorder="1" applyAlignment="1">
      <alignment horizontal="center" vertical="center" wrapText="1"/>
    </xf>
    <xf numFmtId="0" fontId="20" fillId="4" borderId="4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11" fillId="4" borderId="34" xfId="0" applyFont="1" applyFill="1" applyBorder="1" applyAlignment="1">
      <alignment horizontal="center" wrapText="1"/>
    </xf>
    <xf numFmtId="0" fontId="11" fillId="4" borderId="27" xfId="0" applyFont="1" applyFill="1" applyBorder="1" applyAlignment="1">
      <alignment horizontal="center" wrapText="1"/>
    </xf>
    <xf numFmtId="0" fontId="11" fillId="4" borderId="9" xfId="0" applyFont="1" applyFill="1" applyBorder="1" applyAlignment="1">
      <alignment horizontal="center" wrapText="1"/>
    </xf>
    <xf numFmtId="0" fontId="11" fillId="4" borderId="16" xfId="0" applyFont="1" applyFill="1" applyBorder="1" applyAlignment="1">
      <alignment horizontal="center" wrapText="1"/>
    </xf>
    <xf numFmtId="0" fontId="11" fillId="4" borderId="7" xfId="0" applyFont="1" applyFill="1" applyBorder="1" applyAlignment="1">
      <alignment horizontal="center" wrapText="1"/>
    </xf>
    <xf numFmtId="0" fontId="11" fillId="4" borderId="14" xfId="0" applyFont="1" applyFill="1" applyBorder="1" applyAlignment="1">
      <alignment horizontal="center" wrapText="1"/>
    </xf>
    <xf numFmtId="0" fontId="26" fillId="4" borderId="58" xfId="0" applyFont="1" applyFill="1" applyBorder="1" applyAlignment="1">
      <alignment horizontal="center" wrapText="1"/>
    </xf>
    <xf numFmtId="0" fontId="26" fillId="4" borderId="53" xfId="0" applyFont="1" applyFill="1" applyBorder="1" applyAlignment="1">
      <alignment horizontal="center" wrapText="1"/>
    </xf>
    <xf numFmtId="0" fontId="5" fillId="4" borderId="0" xfId="0" applyFont="1" applyFill="1" applyAlignment="1">
      <alignment horizontal="left" vertical="top" wrapText="1"/>
    </xf>
    <xf numFmtId="0" fontId="5" fillId="4" borderId="0" xfId="0" applyFont="1" applyFill="1" applyAlignment="1">
      <alignment horizontal="left" wrapText="1"/>
    </xf>
    <xf numFmtId="0" fontId="3" fillId="6" borderId="23" xfId="0" applyFont="1" applyFill="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28" xfId="0" applyFont="1" applyFill="1" applyBorder="1" applyAlignment="1">
      <alignment horizontal="center" vertical="center" wrapText="1"/>
    </xf>
    <xf numFmtId="0" fontId="6" fillId="0" borderId="31"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wrapText="1"/>
    </xf>
    <xf numFmtId="0" fontId="6" fillId="0" borderId="6" xfId="0" applyFont="1" applyBorder="1" applyAlignment="1">
      <alignment horizontal="center" wrapText="1"/>
    </xf>
    <xf numFmtId="49" fontId="5" fillId="3" borderId="1" xfId="0" applyNumberFormat="1" applyFont="1" applyFill="1" applyBorder="1"/>
    <xf numFmtId="0" fontId="19" fillId="0" borderId="0" xfId="0" applyFont="1"/>
    <xf numFmtId="0" fontId="6" fillId="0" borderId="9" xfId="0" applyFont="1" applyBorder="1" applyAlignment="1">
      <alignment horizontal="center" wrapText="1"/>
    </xf>
    <xf numFmtId="0" fontId="6" fillId="0" borderId="16"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horizontal="left" vertical="top" wrapText="1"/>
    </xf>
    <xf numFmtId="0" fontId="6" fillId="0" borderId="9" xfId="0" applyFont="1" applyBorder="1" applyAlignment="1">
      <alignment horizontal="center" wrapText="1"/>
    </xf>
    <xf numFmtId="0" fontId="7" fillId="0" borderId="11" xfId="0" applyFont="1" applyBorder="1" applyAlignment="1">
      <alignment horizontal="center"/>
    </xf>
    <xf numFmtId="0" fontId="7" fillId="0" borderId="4" xfId="0" applyFont="1" applyBorder="1" applyAlignment="1">
      <alignment horizontal="center"/>
    </xf>
    <xf numFmtId="0" fontId="15" fillId="0" borderId="0" xfId="0" applyFont="1" applyAlignment="1">
      <alignment vertical="top" wrapText="1"/>
    </xf>
    <xf numFmtId="0" fontId="11" fillId="0" borderId="10" xfId="0" applyFont="1" applyBorder="1" applyAlignment="1">
      <alignment wrapText="1"/>
    </xf>
    <xf numFmtId="3" fontId="18" fillId="0" borderId="4" xfId="0" applyNumberFormat="1" applyFont="1" applyBorder="1"/>
    <xf numFmtId="168" fontId="6" fillId="0" borderId="3" xfId="5" applyNumberFormat="1" applyFont="1" applyFill="1" applyBorder="1" applyAlignment="1">
      <alignment horizontal="right" wrapText="1"/>
    </xf>
  </cellXfs>
  <cellStyles count="6">
    <cellStyle name="Čárka 2" xfId="3" xr:uid="{00000000-0005-0000-0000-000000000000}"/>
    <cellStyle name="Comma" xfId="5" builtinId="3"/>
    <cellStyle name="Normal" xfId="0" builtinId="0"/>
    <cellStyle name="Normální 2" xfId="1" xr:uid="{00000000-0005-0000-0000-000002000000}"/>
    <cellStyle name="normální 2 2" xfId="4" xr:uid="{00000000-0005-0000-0000-000003000000}"/>
    <cellStyle name="normální 2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i.muni.cz/cz/DoktorskeStudium/Prehled-programu-a-oboru/program/Pokrocile-materialy-a-nanoved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9"/>
  <sheetViews>
    <sheetView topLeftCell="A28" zoomScale="120" zoomScaleNormal="120" zoomScalePageLayoutView="120" workbookViewId="0">
      <selection sqref="A1:B1"/>
    </sheetView>
  </sheetViews>
  <sheetFormatPr baseColWidth="10" defaultColWidth="9.1640625" defaultRowHeight="15"/>
  <cols>
    <col min="1" max="1" width="35.1640625" style="86" customWidth="1"/>
    <col min="2" max="2" width="153.5" style="85" customWidth="1"/>
    <col min="3" max="16384" width="9.1640625" style="64"/>
  </cols>
  <sheetData>
    <row r="1" spans="1:2" ht="45" customHeight="1">
      <c r="A1" s="271" t="s">
        <v>513</v>
      </c>
      <c r="B1" s="271"/>
    </row>
    <row r="2" spans="1:2" ht="15" customHeight="1">
      <c r="A2" s="129"/>
      <c r="B2" s="129"/>
    </row>
    <row r="3" spans="1:2" ht="20" customHeight="1">
      <c r="A3" s="160" t="s">
        <v>142</v>
      </c>
      <c r="B3" s="82"/>
    </row>
    <row r="4" spans="1:2" ht="30" customHeight="1">
      <c r="A4" s="272" t="s">
        <v>159</v>
      </c>
      <c r="B4" s="272"/>
    </row>
    <row r="5" spans="1:2" ht="30" customHeight="1">
      <c r="A5" s="272" t="s">
        <v>143</v>
      </c>
      <c r="B5" s="272"/>
    </row>
    <row r="6" spans="1:2" ht="15" customHeight="1">
      <c r="A6" s="272" t="s">
        <v>144</v>
      </c>
      <c r="B6" s="272"/>
    </row>
    <row r="7" spans="1:2" ht="30.75" customHeight="1">
      <c r="A7" s="272" t="s">
        <v>514</v>
      </c>
      <c r="B7" s="272"/>
    </row>
    <row r="8" spans="1:2" ht="15" customHeight="1">
      <c r="A8" s="272" t="s">
        <v>515</v>
      </c>
      <c r="B8" s="272"/>
    </row>
    <row r="9" spans="1:2" ht="15" customHeight="1">
      <c r="A9" s="272" t="s">
        <v>532</v>
      </c>
      <c r="B9" s="272"/>
    </row>
    <row r="10" spans="1:2" ht="15" customHeight="1">
      <c r="A10" s="272"/>
      <c r="B10" s="272"/>
    </row>
    <row r="11" spans="1:2" ht="20">
      <c r="A11" s="160" t="s">
        <v>95</v>
      </c>
      <c r="B11" s="160" t="s">
        <v>96</v>
      </c>
    </row>
    <row r="12" spans="1:2" ht="48">
      <c r="A12" s="74" t="s">
        <v>450</v>
      </c>
      <c r="B12" s="83" t="s">
        <v>529</v>
      </c>
    </row>
    <row r="13" spans="1:2" ht="32">
      <c r="A13" s="72" t="s">
        <v>451</v>
      </c>
      <c r="B13" s="73" t="s">
        <v>530</v>
      </c>
    </row>
    <row r="14" spans="1:2" ht="92.25" customHeight="1">
      <c r="A14" s="74" t="s">
        <v>452</v>
      </c>
      <c r="B14" s="83" t="s">
        <v>533</v>
      </c>
    </row>
    <row r="15" spans="1:2" ht="96">
      <c r="A15" s="72" t="s">
        <v>453</v>
      </c>
      <c r="B15" s="84" t="s">
        <v>482</v>
      </c>
    </row>
    <row r="16" spans="1:2" ht="64">
      <c r="A16" s="74" t="s">
        <v>454</v>
      </c>
      <c r="B16" s="83" t="s">
        <v>471</v>
      </c>
    </row>
    <row r="17" spans="1:2" ht="32">
      <c r="A17" s="72" t="s">
        <v>455</v>
      </c>
      <c r="B17" s="84" t="s">
        <v>472</v>
      </c>
    </row>
    <row r="18" spans="1:2" ht="32">
      <c r="A18" s="74" t="s">
        <v>456</v>
      </c>
      <c r="B18" s="83" t="s">
        <v>473</v>
      </c>
    </row>
    <row r="19" spans="1:2" ht="48">
      <c r="A19" s="72" t="s">
        <v>457</v>
      </c>
      <c r="B19" s="84" t="s">
        <v>161</v>
      </c>
    </row>
    <row r="20" spans="1:2" ht="64">
      <c r="A20" s="74" t="s">
        <v>458</v>
      </c>
      <c r="B20" s="83" t="s">
        <v>157</v>
      </c>
    </row>
    <row r="21" spans="1:2" ht="106.5" customHeight="1">
      <c r="A21" s="72" t="s">
        <v>459</v>
      </c>
      <c r="B21" s="84" t="s">
        <v>534</v>
      </c>
    </row>
    <row r="22" spans="1:2" ht="48">
      <c r="A22" s="74" t="s">
        <v>438</v>
      </c>
      <c r="B22" s="83" t="s">
        <v>153</v>
      </c>
    </row>
    <row r="23" spans="1:2" ht="64">
      <c r="A23" s="72" t="s">
        <v>460</v>
      </c>
      <c r="B23" s="84" t="s">
        <v>164</v>
      </c>
    </row>
    <row r="24" spans="1:2" ht="144">
      <c r="A24" s="74" t="s">
        <v>461</v>
      </c>
      <c r="B24" s="83" t="s">
        <v>535</v>
      </c>
    </row>
    <row r="25" spans="1:2" ht="48">
      <c r="A25" s="72" t="s">
        <v>566</v>
      </c>
      <c r="B25" s="84" t="s">
        <v>565</v>
      </c>
    </row>
    <row r="26" spans="1:2" ht="64">
      <c r="A26" s="74" t="s">
        <v>462</v>
      </c>
      <c r="B26" s="83" t="s">
        <v>503</v>
      </c>
    </row>
    <row r="27" spans="1:2" ht="80">
      <c r="A27" s="72" t="s">
        <v>531</v>
      </c>
      <c r="B27" s="84" t="s">
        <v>528</v>
      </c>
    </row>
    <row r="28" spans="1:2" ht="64">
      <c r="A28" s="184" t="s">
        <v>504</v>
      </c>
      <c r="B28" s="83" t="s">
        <v>536</v>
      </c>
    </row>
    <row r="29" spans="1:2" ht="48">
      <c r="A29" s="72" t="s">
        <v>546</v>
      </c>
      <c r="B29" s="84" t="s">
        <v>564</v>
      </c>
    </row>
    <row r="30" spans="1:2" ht="96">
      <c r="A30" s="74" t="s">
        <v>505</v>
      </c>
      <c r="B30" s="83" t="s">
        <v>444</v>
      </c>
    </row>
    <row r="31" spans="1:2" ht="80">
      <c r="A31" s="72" t="s">
        <v>465</v>
      </c>
      <c r="B31" s="84" t="s">
        <v>507</v>
      </c>
    </row>
    <row r="32" spans="1:2" ht="80">
      <c r="A32" s="74" t="s">
        <v>466</v>
      </c>
      <c r="B32" s="83" t="s">
        <v>445</v>
      </c>
    </row>
    <row r="33" spans="1:2" ht="48">
      <c r="A33" s="72" t="s">
        <v>467</v>
      </c>
      <c r="B33" s="84" t="s">
        <v>179</v>
      </c>
    </row>
    <row r="34" spans="1:2" ht="48">
      <c r="A34" s="74" t="s">
        <v>468</v>
      </c>
      <c r="B34" s="83" t="s">
        <v>171</v>
      </c>
    </row>
    <row r="35" spans="1:2" ht="64">
      <c r="A35" s="72" t="s">
        <v>469</v>
      </c>
      <c r="B35" s="84" t="s">
        <v>174</v>
      </c>
    </row>
    <row r="36" spans="1:2" ht="64">
      <c r="A36" s="74" t="s">
        <v>558</v>
      </c>
      <c r="B36" s="83" t="s">
        <v>481</v>
      </c>
    </row>
    <row r="37" spans="1:2" ht="80">
      <c r="A37" s="72" t="s">
        <v>470</v>
      </c>
      <c r="B37" s="84" t="s">
        <v>525</v>
      </c>
    </row>
    <row r="38" spans="1:2" ht="16">
      <c r="A38" s="74" t="s">
        <v>463</v>
      </c>
      <c r="B38" s="83" t="s">
        <v>104</v>
      </c>
    </row>
    <row r="39" spans="1:2" ht="64">
      <c r="A39" s="72" t="s">
        <v>464</v>
      </c>
      <c r="B39" s="84" t="s">
        <v>496</v>
      </c>
    </row>
    <row r="40" spans="1:2" ht="32">
      <c r="A40" s="74" t="s">
        <v>526</v>
      </c>
      <c r="B40" s="83" t="s">
        <v>527</v>
      </c>
    </row>
    <row r="41" spans="1:2">
      <c r="A41" s="64"/>
      <c r="B41" s="64"/>
    </row>
    <row r="42" spans="1:2">
      <c r="A42" s="64"/>
      <c r="B42" s="64"/>
    </row>
    <row r="43" spans="1:2">
      <c r="A43" s="64"/>
      <c r="B43" s="64"/>
    </row>
    <row r="44" spans="1:2">
      <c r="A44" s="64"/>
      <c r="B44" s="64"/>
    </row>
    <row r="45" spans="1:2">
      <c r="A45" s="64"/>
      <c r="B45" s="64"/>
    </row>
    <row r="46" spans="1:2">
      <c r="A46" s="64"/>
      <c r="B46" s="64"/>
    </row>
    <row r="47" spans="1:2">
      <c r="A47" s="64"/>
      <c r="B47" s="64"/>
    </row>
    <row r="48" spans="1:2">
      <c r="A48" s="64"/>
      <c r="B48" s="64"/>
    </row>
    <row r="49" spans="1:2">
      <c r="A49" s="64"/>
      <c r="B49" s="64"/>
    </row>
  </sheetData>
  <mergeCells count="8">
    <mergeCell ref="A1:B1"/>
    <mergeCell ref="A4:B4"/>
    <mergeCell ref="A5:B5"/>
    <mergeCell ref="A6:B6"/>
    <mergeCell ref="A10:B10"/>
    <mergeCell ref="A7:B7"/>
    <mergeCell ref="A8:B8"/>
    <mergeCell ref="A9:B9"/>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25"/>
  <sheetViews>
    <sheetView zoomScale="140" zoomScaleNormal="140" workbookViewId="0">
      <selection activeCell="B4" sqref="B4:C4"/>
    </sheetView>
  </sheetViews>
  <sheetFormatPr baseColWidth="10" defaultColWidth="9.1640625" defaultRowHeight="14"/>
  <cols>
    <col min="1" max="1" width="54.83203125" style="2" customWidth="1"/>
    <col min="2" max="2" width="13.5" style="2" customWidth="1"/>
    <col min="3" max="3" width="22.5" style="2" customWidth="1"/>
    <col min="4" max="7" width="9.1640625" style="2"/>
    <col min="8" max="8" width="11.5" style="2" bestFit="1" customWidth="1"/>
    <col min="9" max="16384" width="9.1640625" style="2"/>
  </cols>
  <sheetData>
    <row r="1" spans="1:5" ht="40" customHeight="1">
      <c r="A1" s="317" t="s">
        <v>437</v>
      </c>
      <c r="B1" s="318"/>
      <c r="C1" s="319"/>
    </row>
    <row r="2" spans="1:5" ht="40" customHeight="1">
      <c r="A2" s="15" t="s">
        <v>589</v>
      </c>
      <c r="B2" s="8"/>
      <c r="C2" s="36"/>
    </row>
    <row r="3" spans="1:5" ht="15" customHeight="1">
      <c r="A3" s="16" t="s">
        <v>54</v>
      </c>
      <c r="B3" s="206" t="s">
        <v>55</v>
      </c>
      <c r="C3" s="154" t="s">
        <v>130</v>
      </c>
    </row>
    <row r="4" spans="1:5" ht="15" customHeight="1">
      <c r="A4" s="133" t="s">
        <v>71</v>
      </c>
      <c r="B4" s="157">
        <v>244</v>
      </c>
      <c r="C4" s="224">
        <v>18926</v>
      </c>
    </row>
    <row r="5" spans="1:5" ht="30" customHeight="1">
      <c r="A5" s="133" t="s">
        <v>72</v>
      </c>
      <c r="B5" s="157">
        <v>151</v>
      </c>
      <c r="C5" s="224">
        <v>4907</v>
      </c>
    </row>
    <row r="6" spans="1:5" ht="30" customHeight="1">
      <c r="A6" s="133" t="s">
        <v>73</v>
      </c>
      <c r="B6" s="157">
        <v>282</v>
      </c>
      <c r="C6" s="224">
        <v>8266</v>
      </c>
    </row>
    <row r="7" spans="1:5" ht="15" customHeight="1">
      <c r="A7" s="133" t="s">
        <v>74</v>
      </c>
      <c r="B7" s="157"/>
      <c r="C7" s="224"/>
    </row>
    <row r="8" spans="1:5" ht="15" customHeight="1">
      <c r="A8" s="133" t="s">
        <v>80</v>
      </c>
      <c r="B8" s="157"/>
      <c r="C8" s="224"/>
    </row>
    <row r="9" spans="1:5" ht="15" customHeight="1">
      <c r="A9" s="133" t="s">
        <v>75</v>
      </c>
      <c r="B9" s="157">
        <v>25</v>
      </c>
      <c r="C9" s="224">
        <v>4880</v>
      </c>
    </row>
    <row r="10" spans="1:5" ht="15" customHeight="1">
      <c r="A10" s="161" t="s">
        <v>81</v>
      </c>
      <c r="B10" s="40"/>
      <c r="C10" s="225"/>
    </row>
    <row r="11" spans="1:5" ht="15" customHeight="1">
      <c r="A11" s="133" t="s">
        <v>76</v>
      </c>
      <c r="B11" s="157"/>
      <c r="C11" s="224"/>
    </row>
    <row r="12" spans="1:5" ht="15" customHeight="1">
      <c r="A12" s="133" t="s">
        <v>77</v>
      </c>
      <c r="B12" s="157">
        <v>4</v>
      </c>
      <c r="C12" s="224">
        <v>87250</v>
      </c>
    </row>
    <row r="13" spans="1:5" ht="15" customHeight="1">
      <c r="A13" s="133" t="s">
        <v>78</v>
      </c>
      <c r="B13" s="157"/>
      <c r="C13" s="224"/>
      <c r="E13" s="223"/>
    </row>
    <row r="14" spans="1:5" ht="15" customHeight="1">
      <c r="A14" s="133" t="s">
        <v>582</v>
      </c>
      <c r="B14" s="157">
        <v>135</v>
      </c>
      <c r="C14" s="224">
        <v>4535</v>
      </c>
    </row>
    <row r="15" spans="1:5" ht="15" customHeight="1" thickBot="1">
      <c r="A15" s="22" t="s">
        <v>539</v>
      </c>
      <c r="B15" s="23">
        <f>SUM(B4:B9,B11:B14)</f>
        <v>841</v>
      </c>
      <c r="C15" s="172">
        <f>((C4*B4)+(C5*B5)+(C6*B6)+(C7*B7)+(C8*B8)+(C9*B9)+(C11*B11)+(C12*B12)+(C13*B13)+(C14*B14))/B15</f>
        <v>10431.793103448275</v>
      </c>
    </row>
    <row r="16" spans="1:5" ht="15" customHeight="1">
      <c r="A16" s="1"/>
      <c r="B16" s="1"/>
      <c r="C16" s="1"/>
    </row>
    <row r="17" spans="1:3" ht="15" customHeight="1">
      <c r="A17" s="120" t="s">
        <v>150</v>
      </c>
      <c r="B17" s="1"/>
      <c r="C17" s="1"/>
    </row>
    <row r="18" spans="1:3" ht="39" customHeight="1">
      <c r="A18" s="320" t="s">
        <v>168</v>
      </c>
      <c r="B18" s="320"/>
      <c r="C18" s="320"/>
    </row>
    <row r="19" spans="1:3" ht="30" customHeight="1">
      <c r="A19" s="320" t="s">
        <v>540</v>
      </c>
      <c r="B19" s="320"/>
      <c r="C19" s="320"/>
    </row>
    <row r="20" spans="1:3" ht="38.25" customHeight="1">
      <c r="A20" s="300" t="s">
        <v>151</v>
      </c>
      <c r="B20" s="300"/>
      <c r="C20" s="300"/>
    </row>
    <row r="21" spans="1:3" ht="15" customHeight="1"/>
    <row r="22" spans="1:3" ht="15" customHeight="1"/>
    <row r="23" spans="1:3" ht="15" customHeight="1"/>
    <row r="24" spans="1:3" ht="15" customHeight="1"/>
    <row r="25" spans="1:3" ht="15" customHeight="1"/>
  </sheetData>
  <mergeCells count="4">
    <mergeCell ref="A1:C1"/>
    <mergeCell ref="A18:C18"/>
    <mergeCell ref="A19:C19"/>
    <mergeCell ref="A20:C2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25"/>
  <sheetViews>
    <sheetView zoomScale="120" zoomScaleNormal="120" workbookViewId="0">
      <selection activeCell="B13" sqref="B13:C13"/>
    </sheetView>
  </sheetViews>
  <sheetFormatPr baseColWidth="10" defaultColWidth="9.1640625" defaultRowHeight="14"/>
  <cols>
    <col min="1" max="1" width="54.83203125" style="2" customWidth="1"/>
    <col min="2" max="2" width="13.5" style="2" customWidth="1"/>
    <col min="3" max="3" width="22.5" style="2" customWidth="1"/>
    <col min="4" max="7" width="9.1640625" style="2"/>
    <col min="8" max="8" width="11.5" style="2" bestFit="1" customWidth="1"/>
    <col min="9" max="16384" width="9.1640625" style="2"/>
  </cols>
  <sheetData>
    <row r="1" spans="1:3" ht="40" customHeight="1">
      <c r="A1" s="317" t="s">
        <v>437</v>
      </c>
      <c r="B1" s="318"/>
      <c r="C1" s="319"/>
    </row>
    <row r="2" spans="1:3" ht="40" customHeight="1">
      <c r="A2" s="15" t="s">
        <v>590</v>
      </c>
      <c r="B2" s="8"/>
      <c r="C2" s="36"/>
    </row>
    <row r="3" spans="1:3" ht="15" customHeight="1">
      <c r="A3" s="16" t="s">
        <v>54</v>
      </c>
      <c r="B3" s="206" t="s">
        <v>55</v>
      </c>
      <c r="C3" s="154" t="s">
        <v>130</v>
      </c>
    </row>
    <row r="4" spans="1:3" ht="15" customHeight="1">
      <c r="A4" s="133" t="s">
        <v>71</v>
      </c>
      <c r="B4" s="157"/>
      <c r="C4" s="166"/>
    </row>
    <row r="5" spans="1:3" ht="30" customHeight="1">
      <c r="A5" s="133" t="s">
        <v>72</v>
      </c>
      <c r="B5" s="157">
        <v>100</v>
      </c>
      <c r="C5" s="166">
        <v>15582</v>
      </c>
    </row>
    <row r="6" spans="1:3" ht="30" customHeight="1">
      <c r="A6" s="133" t="s">
        <v>73</v>
      </c>
      <c r="B6" s="157">
        <v>584</v>
      </c>
      <c r="C6" s="166">
        <v>39052</v>
      </c>
    </row>
    <row r="7" spans="1:3" ht="15" customHeight="1">
      <c r="A7" s="133" t="s">
        <v>74</v>
      </c>
      <c r="B7" s="157"/>
      <c r="C7" s="166"/>
    </row>
    <row r="8" spans="1:3" ht="15" customHeight="1">
      <c r="A8" s="133" t="s">
        <v>80</v>
      </c>
      <c r="B8" s="157"/>
      <c r="C8" s="166"/>
    </row>
    <row r="9" spans="1:3" ht="15" customHeight="1">
      <c r="A9" s="133" t="s">
        <v>75</v>
      </c>
      <c r="B9" s="157">
        <v>13</v>
      </c>
      <c r="C9" s="166">
        <v>11665</v>
      </c>
    </row>
    <row r="10" spans="1:3" ht="15" customHeight="1">
      <c r="A10" s="161" t="s">
        <v>81</v>
      </c>
      <c r="B10" s="40"/>
      <c r="C10" s="227"/>
    </row>
    <row r="11" spans="1:3" ht="15" customHeight="1">
      <c r="A11" s="133" t="s">
        <v>76</v>
      </c>
      <c r="B11" s="157"/>
      <c r="C11" s="166"/>
    </row>
    <row r="12" spans="1:3" ht="15" customHeight="1">
      <c r="A12" s="133" t="s">
        <v>77</v>
      </c>
      <c r="B12" s="157">
        <v>5</v>
      </c>
      <c r="C12" s="166">
        <v>82473</v>
      </c>
    </row>
    <row r="13" spans="1:3" ht="15" customHeight="1">
      <c r="A13" s="133" t="s">
        <v>78</v>
      </c>
      <c r="B13" s="157">
        <v>665</v>
      </c>
      <c r="C13" s="166">
        <v>114832</v>
      </c>
    </row>
    <row r="14" spans="1:3" ht="15" customHeight="1">
      <c r="A14" s="133" t="s">
        <v>79</v>
      </c>
      <c r="B14" s="157">
        <v>127</v>
      </c>
      <c r="C14" s="166">
        <v>3809</v>
      </c>
    </row>
    <row r="15" spans="1:3" ht="15" customHeight="1" thickBot="1">
      <c r="A15" s="22" t="s">
        <v>539</v>
      </c>
      <c r="B15" s="23">
        <f>SUM(B4:B9,B11:B14)</f>
        <v>1494</v>
      </c>
      <c r="C15" s="172">
        <f>((C4*B4)+(C5*B5)+(C6*B6)+(C7*B7)+(C8*B8)+(C9*B9)+(C11*B11)+(C12*B12)+(C13*B13)+(C14*B14))/B15</f>
        <v>68122.892235609106</v>
      </c>
    </row>
    <row r="16" spans="1:3" ht="15" customHeight="1">
      <c r="A16" s="1"/>
      <c r="B16" s="1"/>
      <c r="C16" s="1"/>
    </row>
    <row r="17" spans="1:3" ht="15" customHeight="1">
      <c r="A17" s="120" t="s">
        <v>150</v>
      </c>
      <c r="B17" s="1"/>
      <c r="C17" s="1"/>
    </row>
    <row r="18" spans="1:3" ht="39" customHeight="1">
      <c r="A18" s="320" t="s">
        <v>168</v>
      </c>
      <c r="B18" s="320"/>
      <c r="C18" s="320"/>
    </row>
    <row r="19" spans="1:3" ht="30" customHeight="1">
      <c r="A19" s="320" t="s">
        <v>540</v>
      </c>
      <c r="B19" s="320"/>
      <c r="C19" s="320"/>
    </row>
    <row r="20" spans="1:3" ht="38.25" customHeight="1">
      <c r="A20" s="300" t="s">
        <v>151</v>
      </c>
      <c r="B20" s="300"/>
      <c r="C20" s="300"/>
    </row>
    <row r="21" spans="1:3" ht="15" customHeight="1"/>
    <row r="22" spans="1:3" ht="15" customHeight="1"/>
    <row r="23" spans="1:3" ht="15" customHeight="1"/>
    <row r="24" spans="1:3" ht="15" customHeight="1"/>
    <row r="25" spans="1:3" ht="15" customHeight="1"/>
  </sheetData>
  <mergeCells count="4">
    <mergeCell ref="A1:C1"/>
    <mergeCell ref="A18:C18"/>
    <mergeCell ref="A19:C19"/>
    <mergeCell ref="A20:C20"/>
  </mergeCell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topLeftCell="A2" zoomScale="210" zoomScaleNormal="140" workbookViewId="0">
      <selection activeCell="C10" sqref="C10"/>
    </sheetView>
  </sheetViews>
  <sheetFormatPr baseColWidth="10" defaultColWidth="9.1640625" defaultRowHeight="14"/>
  <cols>
    <col min="1" max="1" width="54.83203125" style="2" customWidth="1"/>
    <col min="2" max="2" width="13.5" style="2" customWidth="1"/>
    <col min="3" max="3" width="22.5" style="2" customWidth="1"/>
    <col min="4" max="16384" width="9.1640625" style="2"/>
  </cols>
  <sheetData>
    <row r="1" spans="1:3" ht="40" customHeight="1">
      <c r="A1" s="317" t="s">
        <v>437</v>
      </c>
      <c r="B1" s="318"/>
      <c r="C1" s="319"/>
    </row>
    <row r="2" spans="1:3" ht="40" customHeight="1">
      <c r="A2" s="15" t="s">
        <v>580</v>
      </c>
      <c r="B2" s="8"/>
      <c r="C2" s="36"/>
    </row>
    <row r="3" spans="1:3" ht="15" customHeight="1">
      <c r="A3" s="16" t="s">
        <v>54</v>
      </c>
      <c r="B3" s="163" t="s">
        <v>55</v>
      </c>
      <c r="C3" s="154" t="s">
        <v>130</v>
      </c>
    </row>
    <row r="4" spans="1:3" ht="15" customHeight="1">
      <c r="A4" s="133" t="s">
        <v>71</v>
      </c>
      <c r="B4" s="157">
        <v>244</v>
      </c>
      <c r="C4" s="224">
        <v>18926</v>
      </c>
    </row>
    <row r="5" spans="1:3" ht="30" customHeight="1">
      <c r="A5" s="133" t="s">
        <v>72</v>
      </c>
      <c r="B5" s="157">
        <v>251</v>
      </c>
      <c r="C5" s="224">
        <v>10553</v>
      </c>
    </row>
    <row r="6" spans="1:3" ht="30" customHeight="1">
      <c r="A6" s="133" t="s">
        <v>73</v>
      </c>
      <c r="B6" s="157">
        <v>866</v>
      </c>
      <c r="C6" s="224">
        <v>25669</v>
      </c>
    </row>
    <row r="7" spans="1:3" ht="15" customHeight="1">
      <c r="A7" s="133" t="s">
        <v>74</v>
      </c>
      <c r="B7" s="157"/>
      <c r="C7" s="224"/>
    </row>
    <row r="8" spans="1:3" ht="15" customHeight="1">
      <c r="A8" s="133" t="s">
        <v>80</v>
      </c>
      <c r="B8" s="157"/>
      <c r="C8" s="224"/>
    </row>
    <row r="9" spans="1:3" ht="15" customHeight="1">
      <c r="A9" s="133" t="s">
        <v>75</v>
      </c>
      <c r="B9" s="157">
        <v>38</v>
      </c>
      <c r="C9" s="224">
        <v>18024</v>
      </c>
    </row>
    <row r="10" spans="1:3" ht="15" customHeight="1">
      <c r="A10" s="161" t="s">
        <v>81</v>
      </c>
      <c r="B10" s="40"/>
      <c r="C10" s="225"/>
    </row>
    <row r="11" spans="1:3" ht="15" customHeight="1">
      <c r="A11" s="133" t="s">
        <v>76</v>
      </c>
      <c r="B11" s="157"/>
      <c r="C11" s="224"/>
    </row>
    <row r="12" spans="1:3" ht="15" customHeight="1">
      <c r="A12" s="133" t="s">
        <v>77</v>
      </c>
      <c r="B12" s="157">
        <v>9</v>
      </c>
      <c r="C12" s="224">
        <v>25731</v>
      </c>
    </row>
    <row r="13" spans="1:3" ht="15" customHeight="1">
      <c r="A13" s="133" t="s">
        <v>78</v>
      </c>
      <c r="B13" s="157">
        <v>665</v>
      </c>
      <c r="C13" s="431">
        <v>114832</v>
      </c>
    </row>
    <row r="14" spans="1:3" ht="15" customHeight="1">
      <c r="A14" s="133" t="s">
        <v>79</v>
      </c>
      <c r="B14" s="157">
        <v>262</v>
      </c>
      <c r="C14" s="224">
        <v>3648</v>
      </c>
    </row>
    <row r="15" spans="1:3" ht="15" customHeight="1" thickBot="1">
      <c r="A15" s="22" t="s">
        <v>539</v>
      </c>
      <c r="B15" s="226">
        <v>2252</v>
      </c>
      <c r="C15" s="172">
        <v>40260</v>
      </c>
    </row>
    <row r="16" spans="1:3" ht="15" customHeight="1">
      <c r="A16" s="1"/>
      <c r="B16" s="1"/>
      <c r="C16" s="1"/>
    </row>
    <row r="17" spans="1:3" ht="15" customHeight="1">
      <c r="A17" s="120" t="s">
        <v>150</v>
      </c>
      <c r="B17" s="1"/>
      <c r="C17" s="1"/>
    </row>
    <row r="18" spans="1:3" ht="39" customHeight="1">
      <c r="A18" s="320" t="s">
        <v>168</v>
      </c>
      <c r="B18" s="320"/>
      <c r="C18" s="320"/>
    </row>
    <row r="19" spans="1:3" ht="30" customHeight="1">
      <c r="A19" s="320" t="s">
        <v>540</v>
      </c>
      <c r="B19" s="320"/>
      <c r="C19" s="320"/>
    </row>
    <row r="20" spans="1:3" ht="44" customHeight="1">
      <c r="A20" s="300" t="s">
        <v>151</v>
      </c>
      <c r="B20" s="300"/>
      <c r="C20" s="300"/>
    </row>
    <row r="21" spans="1:3" ht="15" customHeight="1"/>
    <row r="22" spans="1:3" ht="15" customHeight="1"/>
    <row r="23" spans="1:3" ht="15" customHeight="1"/>
    <row r="24" spans="1:3" ht="15" customHeight="1"/>
    <row r="25" spans="1:3" ht="15" customHeight="1"/>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21"/>
  <sheetViews>
    <sheetView zoomScale="130" zoomScaleNormal="130" workbookViewId="0">
      <selection activeCell="K17" sqref="K17"/>
    </sheetView>
  </sheetViews>
  <sheetFormatPr baseColWidth="10" defaultColWidth="9.1640625" defaultRowHeight="14"/>
  <cols>
    <col min="1" max="1" width="26.83203125" style="2" customWidth="1"/>
    <col min="2" max="2" width="10.5" style="3" customWidth="1"/>
    <col min="3" max="3" width="8.5" style="1" customWidth="1"/>
    <col min="4" max="4" width="6.83203125" style="1" customWidth="1"/>
    <col min="5" max="5" width="8.5" style="1" customWidth="1"/>
    <col min="6" max="6" width="7.5" style="1" customWidth="1"/>
    <col min="7" max="7" width="8.5" style="1" customWidth="1"/>
    <col min="8" max="8" width="7" style="1" customWidth="1"/>
    <col min="9" max="16384" width="9.1640625" style="1"/>
  </cols>
  <sheetData>
    <row r="1" spans="1:11" ht="25.5" customHeight="1">
      <c r="A1" s="324" t="s">
        <v>434</v>
      </c>
      <c r="B1" s="281"/>
      <c r="C1" s="281"/>
      <c r="D1" s="281"/>
      <c r="E1" s="281"/>
      <c r="F1" s="281"/>
      <c r="G1" s="281"/>
      <c r="H1" s="281"/>
      <c r="I1" s="281"/>
      <c r="J1" s="282"/>
      <c r="K1" s="283"/>
    </row>
    <row r="2" spans="1:11" s="5" customFormat="1" ht="38.25" customHeight="1">
      <c r="A2" s="54" t="s">
        <v>567</v>
      </c>
      <c r="B2" s="55"/>
      <c r="C2" s="325" t="s">
        <v>0</v>
      </c>
      <c r="D2" s="325"/>
      <c r="E2" s="325" t="s">
        <v>2</v>
      </c>
      <c r="F2" s="325"/>
      <c r="G2" s="325" t="s">
        <v>1</v>
      </c>
      <c r="H2" s="325"/>
      <c r="I2" s="322" t="s">
        <v>3</v>
      </c>
      <c r="J2" s="323"/>
      <c r="K2" s="56" t="s">
        <v>4</v>
      </c>
    </row>
    <row r="3" spans="1:11" s="5" customFormat="1" ht="16" thickBot="1">
      <c r="A3" s="37"/>
      <c r="B3" s="43"/>
      <c r="C3" s="44" t="s">
        <v>23</v>
      </c>
      <c r="D3" s="44" t="s">
        <v>24</v>
      </c>
      <c r="E3" s="44" t="s">
        <v>23</v>
      </c>
      <c r="F3" s="44" t="s">
        <v>24</v>
      </c>
      <c r="G3" s="44" t="s">
        <v>23</v>
      </c>
      <c r="H3" s="44" t="s">
        <v>24</v>
      </c>
      <c r="I3" s="113" t="s">
        <v>23</v>
      </c>
      <c r="J3" s="113" t="s">
        <v>24</v>
      </c>
      <c r="K3" s="35"/>
    </row>
    <row r="4" spans="1:11" s="5" customFormat="1" ht="15">
      <c r="A4" s="140" t="s">
        <v>568</v>
      </c>
      <c r="B4" s="141"/>
      <c r="C4" s="273"/>
      <c r="D4" s="274"/>
      <c r="E4" s="274"/>
      <c r="F4" s="274"/>
      <c r="G4" s="274"/>
      <c r="H4" s="274"/>
      <c r="I4" s="274"/>
      <c r="J4" s="274"/>
      <c r="K4" s="275"/>
    </row>
    <row r="5" spans="1:11" s="5" customFormat="1" ht="30">
      <c r="A5" s="45" t="s">
        <v>10</v>
      </c>
      <c r="B5" s="46" t="s">
        <v>9</v>
      </c>
      <c r="C5" s="326"/>
      <c r="D5" s="327"/>
      <c r="E5" s="327"/>
      <c r="F5" s="327"/>
      <c r="G5" s="327"/>
      <c r="H5" s="327"/>
      <c r="I5" s="327"/>
      <c r="J5" s="327"/>
      <c r="K5" s="328"/>
    </row>
    <row r="6" spans="1:11" s="5" customFormat="1" ht="15">
      <c r="A6" s="18" t="s">
        <v>5</v>
      </c>
      <c r="B6" s="9" t="s">
        <v>8</v>
      </c>
      <c r="C6" s="10">
        <v>413</v>
      </c>
      <c r="D6" s="10">
        <v>8</v>
      </c>
      <c r="E6" s="10">
        <v>0</v>
      </c>
      <c r="F6" s="10">
        <v>0</v>
      </c>
      <c r="G6" s="10">
        <v>334</v>
      </c>
      <c r="H6" s="10">
        <v>7</v>
      </c>
      <c r="I6" s="111">
        <v>40</v>
      </c>
      <c r="J6" s="112">
        <v>58</v>
      </c>
      <c r="K6" s="19">
        <f>SUM(C6:J6)</f>
        <v>860</v>
      </c>
    </row>
    <row r="7" spans="1:11" s="5" customFormat="1" ht="15">
      <c r="A7" s="18" t="s">
        <v>11</v>
      </c>
      <c r="B7" s="11" t="s">
        <v>6</v>
      </c>
      <c r="C7" s="10"/>
      <c r="D7" s="10"/>
      <c r="E7" s="10"/>
      <c r="F7" s="10"/>
      <c r="G7" s="10"/>
      <c r="H7" s="10"/>
      <c r="I7" s="111"/>
      <c r="J7" s="112"/>
      <c r="K7" s="19">
        <f t="shared" ref="K7:K18" si="0">SUM(C7:J7)</f>
        <v>0</v>
      </c>
    </row>
    <row r="8" spans="1:11" s="5" customFormat="1" ht="15">
      <c r="A8" s="18" t="s">
        <v>12</v>
      </c>
      <c r="B8" s="11">
        <v>41.43</v>
      </c>
      <c r="C8" s="10"/>
      <c r="D8" s="10"/>
      <c r="E8" s="10"/>
      <c r="F8" s="10"/>
      <c r="G8" s="10"/>
      <c r="H8" s="10"/>
      <c r="I8" s="111"/>
      <c r="J8" s="112"/>
      <c r="K8" s="19">
        <f t="shared" si="0"/>
        <v>0</v>
      </c>
    </row>
    <row r="9" spans="1:11" s="5" customFormat="1" ht="15">
      <c r="A9" s="18" t="s">
        <v>13</v>
      </c>
      <c r="B9" s="11" t="s">
        <v>7</v>
      </c>
      <c r="C9" s="10"/>
      <c r="D9" s="10"/>
      <c r="E9" s="10"/>
      <c r="F9" s="10"/>
      <c r="G9" s="10"/>
      <c r="H9" s="10"/>
      <c r="I9" s="111"/>
      <c r="J9" s="112"/>
      <c r="K9" s="19">
        <f t="shared" si="0"/>
        <v>0</v>
      </c>
    </row>
    <row r="10" spans="1:11" s="5" customFormat="1" ht="15">
      <c r="A10" s="18" t="s">
        <v>14</v>
      </c>
      <c r="B10" s="11" t="s">
        <v>20</v>
      </c>
      <c r="C10" s="10"/>
      <c r="D10" s="10"/>
      <c r="E10" s="10"/>
      <c r="F10" s="10"/>
      <c r="G10" s="10"/>
      <c r="H10" s="10"/>
      <c r="I10" s="111"/>
      <c r="J10" s="112"/>
      <c r="K10" s="19">
        <f t="shared" si="0"/>
        <v>0</v>
      </c>
    </row>
    <row r="11" spans="1:11" s="5" customFormat="1" ht="15">
      <c r="A11" s="18" t="s">
        <v>15</v>
      </c>
      <c r="B11" s="11">
        <v>62.65</v>
      </c>
      <c r="C11" s="10"/>
      <c r="D11" s="10"/>
      <c r="E11" s="10"/>
      <c r="F11" s="10"/>
      <c r="G11" s="10"/>
      <c r="H11" s="10"/>
      <c r="I11" s="111"/>
      <c r="J11" s="112"/>
      <c r="K11" s="19">
        <f t="shared" si="0"/>
        <v>0</v>
      </c>
    </row>
    <row r="12" spans="1:11" s="5" customFormat="1" ht="15">
      <c r="A12" s="18" t="s">
        <v>16</v>
      </c>
      <c r="B12" s="11">
        <v>68</v>
      </c>
      <c r="C12" s="10"/>
      <c r="D12" s="10"/>
      <c r="E12" s="10"/>
      <c r="F12" s="10"/>
      <c r="G12" s="10"/>
      <c r="H12" s="10"/>
      <c r="I12" s="111"/>
      <c r="J12" s="112"/>
      <c r="K12" s="19">
        <f t="shared" si="0"/>
        <v>0</v>
      </c>
    </row>
    <row r="13" spans="1:11" s="5" customFormat="1" ht="15">
      <c r="A13" s="18" t="s">
        <v>17</v>
      </c>
      <c r="B13" s="11">
        <v>74.75</v>
      </c>
      <c r="C13" s="10"/>
      <c r="D13" s="10"/>
      <c r="E13" s="10"/>
      <c r="F13" s="10"/>
      <c r="G13" s="10"/>
      <c r="H13" s="10"/>
      <c r="I13" s="111"/>
      <c r="J13" s="112"/>
      <c r="K13" s="19">
        <f t="shared" si="0"/>
        <v>0</v>
      </c>
    </row>
    <row r="14" spans="1:11" s="5" customFormat="1" ht="15">
      <c r="A14" s="18" t="s">
        <v>18</v>
      </c>
      <c r="B14" s="11">
        <v>77</v>
      </c>
      <c r="C14" s="10"/>
      <c r="D14" s="10"/>
      <c r="E14" s="10"/>
      <c r="F14" s="10"/>
      <c r="G14" s="10"/>
      <c r="H14" s="10"/>
      <c r="I14" s="111"/>
      <c r="J14" s="112"/>
      <c r="K14" s="19">
        <f t="shared" si="0"/>
        <v>0</v>
      </c>
    </row>
    <row r="15" spans="1:11" s="5" customFormat="1" ht="15">
      <c r="A15" s="18" t="s">
        <v>19</v>
      </c>
      <c r="B15" s="11">
        <v>81.819999999999993</v>
      </c>
      <c r="C15" s="10"/>
      <c r="D15" s="10"/>
      <c r="E15" s="10"/>
      <c r="F15" s="10"/>
      <c r="G15" s="10"/>
      <c r="H15" s="10"/>
      <c r="I15" s="111"/>
      <c r="J15" s="112"/>
      <c r="K15" s="19">
        <f t="shared" si="0"/>
        <v>0</v>
      </c>
    </row>
    <row r="16" spans="1:11" s="5" customFormat="1" ht="15">
      <c r="A16" s="104" t="s">
        <v>113</v>
      </c>
      <c r="B16" s="137" t="s">
        <v>114</v>
      </c>
      <c r="C16" s="14">
        <f>SUM(C6:C15)</f>
        <v>413</v>
      </c>
      <c r="D16" s="14">
        <f t="shared" ref="D16:J16" si="1">SUM(D6:D15)</f>
        <v>8</v>
      </c>
      <c r="E16" s="14">
        <f t="shared" si="1"/>
        <v>0</v>
      </c>
      <c r="F16" s="14">
        <f t="shared" si="1"/>
        <v>0</v>
      </c>
      <c r="G16" s="14">
        <f t="shared" si="1"/>
        <v>334</v>
      </c>
      <c r="H16" s="14">
        <f t="shared" si="1"/>
        <v>7</v>
      </c>
      <c r="I16" s="14">
        <f t="shared" si="1"/>
        <v>40</v>
      </c>
      <c r="J16" s="14">
        <f t="shared" si="1"/>
        <v>58</v>
      </c>
      <c r="K16" s="19">
        <f>SUM(K6:K15)</f>
        <v>860</v>
      </c>
    </row>
    <row r="17" spans="1:11" s="5" customFormat="1" ht="15" customHeight="1">
      <c r="A17" s="133" t="s">
        <v>578</v>
      </c>
      <c r="B17" s="99" t="s">
        <v>114</v>
      </c>
      <c r="C17" s="117">
        <v>255</v>
      </c>
      <c r="D17" s="117">
        <v>3</v>
      </c>
      <c r="E17" s="117">
        <v>0</v>
      </c>
      <c r="F17" s="117">
        <v>0</v>
      </c>
      <c r="G17" s="117">
        <v>208</v>
      </c>
      <c r="H17" s="117">
        <v>2</v>
      </c>
      <c r="I17" s="117">
        <v>20</v>
      </c>
      <c r="J17" s="117">
        <v>25</v>
      </c>
      <c r="K17" s="21">
        <f t="shared" si="0"/>
        <v>513</v>
      </c>
    </row>
    <row r="18" spans="1:11" s="5" customFormat="1" ht="15" customHeight="1">
      <c r="A18" s="133" t="s">
        <v>579</v>
      </c>
      <c r="B18" s="99" t="s">
        <v>114</v>
      </c>
      <c r="C18" s="117">
        <v>2</v>
      </c>
      <c r="D18" s="117">
        <v>0</v>
      </c>
      <c r="E18" s="117">
        <v>0</v>
      </c>
      <c r="F18" s="117">
        <v>0</v>
      </c>
      <c r="G18" s="117">
        <v>1</v>
      </c>
      <c r="H18" s="117">
        <v>1</v>
      </c>
      <c r="I18" s="117">
        <v>4</v>
      </c>
      <c r="J18" s="117">
        <v>5</v>
      </c>
      <c r="K18" s="21">
        <f t="shared" si="0"/>
        <v>13</v>
      </c>
    </row>
    <row r="20" spans="1:11" ht="15" customHeight="1">
      <c r="A20" s="321" t="s">
        <v>146</v>
      </c>
      <c r="B20" s="321"/>
      <c r="C20" s="321"/>
      <c r="D20" s="321"/>
      <c r="E20" s="321"/>
      <c r="F20" s="321"/>
      <c r="G20" s="321"/>
      <c r="H20" s="321"/>
      <c r="I20" s="321"/>
      <c r="J20" s="321"/>
      <c r="K20" s="321"/>
    </row>
    <row r="21" spans="1:11" ht="15" customHeight="1">
      <c r="A21" s="321" t="s">
        <v>163</v>
      </c>
      <c r="B21" s="321"/>
      <c r="C21" s="321"/>
      <c r="D21" s="321"/>
      <c r="E21" s="321"/>
      <c r="F21" s="321"/>
      <c r="G21" s="321"/>
      <c r="H21" s="321"/>
      <c r="I21" s="321"/>
      <c r="J21" s="321"/>
      <c r="K21" s="321"/>
    </row>
  </sheetData>
  <mergeCells count="9">
    <mergeCell ref="A20:K20"/>
    <mergeCell ref="A21:K21"/>
    <mergeCell ref="I2:J2"/>
    <mergeCell ref="A1:K1"/>
    <mergeCell ref="C2:D2"/>
    <mergeCell ref="E2:F2"/>
    <mergeCell ref="G2:H2"/>
    <mergeCell ref="C5:K5"/>
    <mergeCell ref="C4:K4"/>
  </mergeCells>
  <pageMargins left="0.25" right="0.25" top="0.75" bottom="0.75" header="0.3" footer="0.3"/>
  <pageSetup paperSize="9" scale="85" orientation="portrait" r:id="rId1"/>
  <ignoredErrors>
    <ignoredError sqref="K8 K11:K15" formulaRange="1"/>
    <ignoredError sqref="K1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20"/>
  <sheetViews>
    <sheetView zoomScale="140" zoomScaleNormal="140" workbookViewId="0">
      <selection activeCell="O6" sqref="O6"/>
    </sheetView>
  </sheetViews>
  <sheetFormatPr baseColWidth="10" defaultColWidth="9.1640625" defaultRowHeight="14"/>
  <cols>
    <col min="1" max="1" width="22.5" style="2" customWidth="1"/>
    <col min="2" max="3" width="10.5" style="3" customWidth="1"/>
    <col min="4" max="4" width="8.5" style="1" customWidth="1"/>
    <col min="5" max="5" width="7.5" style="1" customWidth="1"/>
    <col min="6" max="7" width="9.1640625" style="1" customWidth="1"/>
    <col min="8" max="8" width="8.5" style="1" customWidth="1"/>
    <col min="9" max="9" width="7.5" style="1" customWidth="1"/>
    <col min="10" max="12" width="8.5" style="1" customWidth="1"/>
    <col min="13" max="13" width="8.1640625" style="1" customWidth="1"/>
    <col min="14" max="15" width="8.5" style="1" customWidth="1"/>
    <col min="16" max="16" width="8.1640625" style="1" customWidth="1"/>
    <col min="17" max="16384" width="9.1640625" style="1"/>
  </cols>
  <sheetData>
    <row r="1" spans="1:23" ht="25.5" customHeight="1">
      <c r="A1" s="280" t="s">
        <v>435</v>
      </c>
      <c r="B1" s="281"/>
      <c r="C1" s="281"/>
      <c r="D1" s="281"/>
      <c r="E1" s="281"/>
      <c r="F1" s="281"/>
      <c r="G1" s="281"/>
      <c r="H1" s="281"/>
      <c r="I1" s="281"/>
      <c r="J1" s="281"/>
      <c r="K1" s="281"/>
      <c r="L1" s="281"/>
      <c r="M1" s="281"/>
      <c r="N1" s="281"/>
      <c r="O1" s="281"/>
      <c r="P1" s="281"/>
      <c r="Q1" s="281"/>
      <c r="R1" s="283"/>
      <c r="T1" s="81"/>
      <c r="U1" s="78"/>
      <c r="V1" s="78"/>
      <c r="W1" s="78"/>
    </row>
    <row r="2" spans="1:23" s="5" customFormat="1" ht="38.25" customHeight="1">
      <c r="A2" s="54"/>
      <c r="B2" s="8"/>
      <c r="C2" s="329" t="s">
        <v>0</v>
      </c>
      <c r="D2" s="330"/>
      <c r="E2" s="330"/>
      <c r="F2" s="331"/>
      <c r="G2" s="329" t="s">
        <v>2</v>
      </c>
      <c r="H2" s="330"/>
      <c r="I2" s="330"/>
      <c r="J2" s="331"/>
      <c r="K2" s="329" t="s">
        <v>1</v>
      </c>
      <c r="L2" s="330"/>
      <c r="M2" s="330"/>
      <c r="N2" s="331"/>
      <c r="O2" s="329" t="s">
        <v>3</v>
      </c>
      <c r="P2" s="330"/>
      <c r="Q2" s="330"/>
      <c r="R2" s="332"/>
    </row>
    <row r="3" spans="1:23" s="5" customFormat="1" ht="51.75" customHeight="1" thickBot="1">
      <c r="A3" s="37" t="s">
        <v>567</v>
      </c>
      <c r="B3" s="43"/>
      <c r="C3" s="142" t="s">
        <v>554</v>
      </c>
      <c r="D3" s="142" t="s">
        <v>32</v>
      </c>
      <c r="E3" s="142" t="s">
        <v>98</v>
      </c>
      <c r="F3" s="142" t="s">
        <v>99</v>
      </c>
      <c r="G3" s="142" t="s">
        <v>554</v>
      </c>
      <c r="H3" s="142" t="s">
        <v>32</v>
      </c>
      <c r="I3" s="142" t="s">
        <v>98</v>
      </c>
      <c r="J3" s="142" t="s">
        <v>99</v>
      </c>
      <c r="K3" s="142" t="s">
        <v>554</v>
      </c>
      <c r="L3" s="142" t="s">
        <v>32</v>
      </c>
      <c r="M3" s="142" t="s">
        <v>98</v>
      </c>
      <c r="N3" s="142" t="s">
        <v>99</v>
      </c>
      <c r="O3" s="142" t="s">
        <v>554</v>
      </c>
      <c r="P3" s="142" t="s">
        <v>32</v>
      </c>
      <c r="Q3" s="142" t="s">
        <v>98</v>
      </c>
      <c r="R3" s="143" t="s">
        <v>99</v>
      </c>
    </row>
    <row r="4" spans="1:23" s="6" customFormat="1" ht="15">
      <c r="A4" s="103" t="s">
        <v>568</v>
      </c>
      <c r="B4" s="42"/>
      <c r="C4" s="273"/>
      <c r="D4" s="274"/>
      <c r="E4" s="274"/>
      <c r="F4" s="274"/>
      <c r="G4" s="274"/>
      <c r="H4" s="274"/>
      <c r="I4" s="274"/>
      <c r="J4" s="274"/>
      <c r="K4" s="274"/>
      <c r="L4" s="274"/>
      <c r="M4" s="274"/>
      <c r="N4" s="274"/>
      <c r="O4" s="274"/>
      <c r="P4" s="274"/>
      <c r="Q4" s="274"/>
      <c r="R4" s="275"/>
    </row>
    <row r="5" spans="1:23" s="2" customFormat="1" ht="25.5" customHeight="1">
      <c r="A5" s="16" t="s">
        <v>10</v>
      </c>
      <c r="B5" s="13" t="s">
        <v>9</v>
      </c>
      <c r="C5" s="105"/>
      <c r="D5" s="106"/>
      <c r="E5" s="106"/>
      <c r="F5" s="106"/>
      <c r="G5" s="106"/>
      <c r="H5" s="106"/>
      <c r="I5" s="106"/>
      <c r="J5" s="106"/>
      <c r="K5" s="106"/>
      <c r="L5" s="106"/>
      <c r="M5" s="106"/>
      <c r="N5" s="106"/>
      <c r="O5" s="106"/>
      <c r="P5" s="106"/>
      <c r="Q5" s="106"/>
      <c r="R5" s="107"/>
    </row>
    <row r="6" spans="1:23" ht="12.75" customHeight="1">
      <c r="A6" s="18" t="s">
        <v>5</v>
      </c>
      <c r="B6" s="9" t="s">
        <v>8</v>
      </c>
      <c r="C6" s="173">
        <v>2432</v>
      </c>
      <c r="D6" s="174">
        <v>3389</v>
      </c>
      <c r="E6" s="174">
        <v>1999</v>
      </c>
      <c r="F6" s="174">
        <v>914</v>
      </c>
      <c r="G6" s="174">
        <v>0</v>
      </c>
      <c r="H6" s="174">
        <v>0</v>
      </c>
      <c r="I6" s="174">
        <v>0</v>
      </c>
      <c r="J6" s="174">
        <v>0</v>
      </c>
      <c r="K6" s="174">
        <v>671</v>
      </c>
      <c r="L6" s="174">
        <v>857</v>
      </c>
      <c r="M6" s="174">
        <v>462</v>
      </c>
      <c r="N6" s="174">
        <v>371</v>
      </c>
      <c r="O6" s="174">
        <v>176</v>
      </c>
      <c r="P6" s="174">
        <v>176</v>
      </c>
      <c r="Q6" s="174">
        <v>128</v>
      </c>
      <c r="R6" s="175">
        <v>116</v>
      </c>
    </row>
    <row r="7" spans="1:23" ht="12.75" customHeight="1">
      <c r="A7" s="18" t="s">
        <v>11</v>
      </c>
      <c r="B7" s="11" t="s">
        <v>6</v>
      </c>
      <c r="C7" s="173"/>
      <c r="D7" s="174"/>
      <c r="E7" s="174"/>
      <c r="F7" s="174"/>
      <c r="G7" s="174"/>
      <c r="H7" s="174"/>
      <c r="I7" s="174"/>
      <c r="J7" s="174"/>
      <c r="K7" s="174"/>
      <c r="L7" s="174"/>
      <c r="M7" s="174"/>
      <c r="N7" s="174"/>
      <c r="O7" s="174"/>
      <c r="P7" s="174"/>
      <c r="Q7" s="174"/>
      <c r="R7" s="175"/>
    </row>
    <row r="8" spans="1:23" ht="30">
      <c r="A8" s="18" t="s">
        <v>12</v>
      </c>
      <c r="B8" s="11">
        <v>41.43</v>
      </c>
      <c r="C8" s="173"/>
      <c r="D8" s="174"/>
      <c r="E8" s="174"/>
      <c r="F8" s="174"/>
      <c r="G8" s="174"/>
      <c r="H8" s="174"/>
      <c r="I8" s="174"/>
      <c r="J8" s="174"/>
      <c r="K8" s="174"/>
      <c r="L8" s="174"/>
      <c r="M8" s="174"/>
      <c r="N8" s="174"/>
      <c r="O8" s="174"/>
      <c r="P8" s="174"/>
      <c r="Q8" s="174"/>
      <c r="R8" s="175"/>
    </row>
    <row r="9" spans="1:23" ht="25.5" customHeight="1">
      <c r="A9" s="18" t="s">
        <v>13</v>
      </c>
      <c r="B9" s="11" t="s">
        <v>7</v>
      </c>
      <c r="C9" s="173"/>
      <c r="D9" s="174"/>
      <c r="E9" s="174"/>
      <c r="F9" s="174"/>
      <c r="G9" s="174"/>
      <c r="H9" s="174"/>
      <c r="I9" s="174"/>
      <c r="J9" s="174"/>
      <c r="K9" s="174"/>
      <c r="L9" s="174"/>
      <c r="M9" s="174"/>
      <c r="N9" s="174"/>
      <c r="O9" s="174"/>
      <c r="P9" s="174"/>
      <c r="Q9" s="174"/>
      <c r="R9" s="175"/>
    </row>
    <row r="10" spans="1:23" ht="25.5" customHeight="1">
      <c r="A10" s="18" t="s">
        <v>14</v>
      </c>
      <c r="B10" s="11" t="s">
        <v>20</v>
      </c>
      <c r="C10" s="173"/>
      <c r="D10" s="174"/>
      <c r="E10" s="174"/>
      <c r="F10" s="174"/>
      <c r="G10" s="174"/>
      <c r="H10" s="174"/>
      <c r="I10" s="174"/>
      <c r="J10" s="174"/>
      <c r="K10" s="174"/>
      <c r="L10" s="174"/>
      <c r="M10" s="174"/>
      <c r="N10" s="174"/>
      <c r="O10" s="174"/>
      <c r="P10" s="174"/>
      <c r="Q10" s="174"/>
      <c r="R10" s="175"/>
    </row>
    <row r="11" spans="1:23" ht="12.75" customHeight="1">
      <c r="A11" s="18" t="s">
        <v>15</v>
      </c>
      <c r="B11" s="11">
        <v>62.65</v>
      </c>
      <c r="C11" s="173"/>
      <c r="D11" s="174"/>
      <c r="E11" s="174"/>
      <c r="F11" s="174"/>
      <c r="G11" s="174"/>
      <c r="H11" s="174"/>
      <c r="I11" s="174"/>
      <c r="J11" s="174"/>
      <c r="K11" s="174"/>
      <c r="L11" s="174"/>
      <c r="M11" s="174"/>
      <c r="N11" s="174"/>
      <c r="O11" s="174"/>
      <c r="P11" s="174"/>
      <c r="Q11" s="174"/>
      <c r="R11" s="175"/>
    </row>
    <row r="12" spans="1:23" ht="25.5" customHeight="1">
      <c r="A12" s="18" t="s">
        <v>16</v>
      </c>
      <c r="B12" s="11">
        <v>68</v>
      </c>
      <c r="C12" s="173"/>
      <c r="D12" s="174"/>
      <c r="E12" s="174"/>
      <c r="F12" s="174"/>
      <c r="G12" s="174"/>
      <c r="H12" s="174"/>
      <c r="I12" s="174"/>
      <c r="J12" s="174"/>
      <c r="K12" s="174"/>
      <c r="L12" s="174"/>
      <c r="M12" s="174"/>
      <c r="N12" s="174"/>
      <c r="O12" s="174"/>
      <c r="P12" s="174"/>
      <c r="Q12" s="174"/>
      <c r="R12" s="175"/>
    </row>
    <row r="13" spans="1:23" ht="30">
      <c r="A13" s="18" t="s">
        <v>17</v>
      </c>
      <c r="B13" s="11">
        <v>74.75</v>
      </c>
      <c r="C13" s="173"/>
      <c r="D13" s="174"/>
      <c r="E13" s="174"/>
      <c r="F13" s="174"/>
      <c r="G13" s="174"/>
      <c r="H13" s="174"/>
      <c r="I13" s="174"/>
      <c r="J13" s="174"/>
      <c r="K13" s="174"/>
      <c r="L13" s="174"/>
      <c r="M13" s="174"/>
      <c r="N13" s="174"/>
      <c r="O13" s="174"/>
      <c r="P13" s="174"/>
      <c r="Q13" s="174"/>
      <c r="R13" s="175"/>
    </row>
    <row r="14" spans="1:23" ht="15">
      <c r="A14" s="18" t="s">
        <v>18</v>
      </c>
      <c r="B14" s="11">
        <v>77</v>
      </c>
      <c r="C14" s="173"/>
      <c r="D14" s="174"/>
      <c r="E14" s="174"/>
      <c r="F14" s="174"/>
      <c r="G14" s="174"/>
      <c r="H14" s="174"/>
      <c r="I14" s="174"/>
      <c r="J14" s="174"/>
      <c r="K14" s="174"/>
      <c r="L14" s="174"/>
      <c r="M14" s="174"/>
      <c r="N14" s="174"/>
      <c r="O14" s="174"/>
      <c r="P14" s="174"/>
      <c r="Q14" s="174"/>
      <c r="R14" s="175"/>
    </row>
    <row r="15" spans="1:23" ht="15">
      <c r="A15" s="18" t="s">
        <v>19</v>
      </c>
      <c r="B15" s="11">
        <v>81.819999999999993</v>
      </c>
      <c r="C15" s="173"/>
      <c r="D15" s="174"/>
      <c r="E15" s="174"/>
      <c r="F15" s="174"/>
      <c r="G15" s="174"/>
      <c r="H15" s="174"/>
      <c r="I15" s="174"/>
      <c r="J15" s="174"/>
      <c r="K15" s="174"/>
      <c r="L15" s="174"/>
      <c r="M15" s="174"/>
      <c r="N15" s="174"/>
      <c r="O15" s="174"/>
      <c r="P15" s="174"/>
      <c r="Q15" s="174"/>
      <c r="R15" s="175"/>
    </row>
    <row r="16" spans="1:23" ht="15">
      <c r="A16" s="104" t="s">
        <v>113</v>
      </c>
      <c r="B16" s="137" t="s">
        <v>114</v>
      </c>
      <c r="C16" s="176"/>
      <c r="D16" s="177">
        <f t="shared" ref="D16:R16" si="0">SUM(D6:D15)</f>
        <v>3389</v>
      </c>
      <c r="E16" s="177">
        <f t="shared" si="0"/>
        <v>1999</v>
      </c>
      <c r="F16" s="177">
        <f t="shared" si="0"/>
        <v>914</v>
      </c>
      <c r="G16" s="177">
        <v>0</v>
      </c>
      <c r="H16" s="177">
        <f t="shared" si="0"/>
        <v>0</v>
      </c>
      <c r="I16" s="177">
        <f t="shared" si="0"/>
        <v>0</v>
      </c>
      <c r="J16" s="177">
        <f t="shared" si="0"/>
        <v>0</v>
      </c>
      <c r="K16" s="177"/>
      <c r="L16" s="177">
        <f t="shared" si="0"/>
        <v>857</v>
      </c>
      <c r="M16" s="177">
        <f t="shared" si="0"/>
        <v>462</v>
      </c>
      <c r="N16" s="177">
        <f t="shared" si="0"/>
        <v>371</v>
      </c>
      <c r="O16" s="177">
        <v>168</v>
      </c>
      <c r="P16" s="177">
        <f t="shared" si="0"/>
        <v>176</v>
      </c>
      <c r="Q16" s="177">
        <f t="shared" si="0"/>
        <v>128</v>
      </c>
      <c r="R16" s="178">
        <f t="shared" si="0"/>
        <v>116</v>
      </c>
    </row>
    <row r="18" spans="1:3">
      <c r="A18" s="4" t="s">
        <v>160</v>
      </c>
    </row>
    <row r="19" spans="1:3" ht="15">
      <c r="A19" s="2" t="s">
        <v>21</v>
      </c>
      <c r="C19" s="4"/>
    </row>
    <row r="20" spans="1:3">
      <c r="A20" s="4" t="s">
        <v>22</v>
      </c>
    </row>
  </sheetData>
  <mergeCells count="6">
    <mergeCell ref="C4:R4"/>
    <mergeCell ref="A1:R1"/>
    <mergeCell ref="C2:F2"/>
    <mergeCell ref="G2:J2"/>
    <mergeCell ref="K2:N2"/>
    <mergeCell ref="O2:R2"/>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8">
    <pageSetUpPr fitToPage="1"/>
  </sheetPr>
  <dimension ref="A1:P11"/>
  <sheetViews>
    <sheetView zoomScale="140" zoomScaleNormal="140" workbookViewId="0">
      <selection activeCell="J6" sqref="J6"/>
    </sheetView>
  </sheetViews>
  <sheetFormatPr baseColWidth="10" defaultColWidth="9.1640625" defaultRowHeight="15"/>
  <cols>
    <col min="1" max="1" width="28.1640625" style="2" customWidth="1"/>
    <col min="2" max="2" width="12.5" style="3" customWidth="1"/>
    <col min="3" max="3" width="9.5" style="1" customWidth="1"/>
    <col min="4" max="4" width="8.5" style="1" customWidth="1"/>
    <col min="5" max="5" width="9" style="1" customWidth="1"/>
    <col min="6" max="6" width="9.1640625" style="1" customWidth="1"/>
    <col min="7" max="7" width="9" style="1" customWidth="1"/>
    <col min="8" max="8" width="13.5" style="1" customWidth="1"/>
    <col min="9" max="9" width="13.1640625" style="1" customWidth="1"/>
    <col min="10" max="10" width="14.83203125" style="1" customWidth="1"/>
    <col min="11" max="11" width="11.83203125" style="1" customWidth="1"/>
    <col min="12" max="15" width="9.1640625" style="64"/>
    <col min="16" max="16384" width="9.1640625" style="1"/>
  </cols>
  <sheetData>
    <row r="1" spans="1:16" ht="25.5" customHeight="1" thickBot="1">
      <c r="A1" s="334" t="s">
        <v>562</v>
      </c>
      <c r="B1" s="335"/>
      <c r="C1" s="335"/>
      <c r="D1" s="335"/>
      <c r="E1" s="335"/>
      <c r="F1" s="335"/>
      <c r="G1" s="335"/>
      <c r="H1" s="335"/>
      <c r="I1" s="335"/>
      <c r="J1" s="336"/>
      <c r="K1" s="337"/>
    </row>
    <row r="2" spans="1:16" s="5" customFormat="1" ht="38.25" customHeight="1">
      <c r="A2" s="71"/>
      <c r="B2" s="339" t="s">
        <v>33</v>
      </c>
      <c r="C2" s="340"/>
      <c r="D2" s="340"/>
      <c r="E2" s="340"/>
      <c r="F2" s="340"/>
      <c r="G2" s="340"/>
      <c r="H2" s="341"/>
      <c r="I2" s="343" t="s">
        <v>100</v>
      </c>
      <c r="J2" s="345" t="s">
        <v>127</v>
      </c>
      <c r="K2" s="314" t="s">
        <v>103</v>
      </c>
    </row>
    <row r="3" spans="1:16" s="5" customFormat="1" ht="90" customHeight="1" thickBot="1">
      <c r="A3" s="37" t="s">
        <v>567</v>
      </c>
      <c r="B3" s="88" t="s">
        <v>147</v>
      </c>
      <c r="C3" s="88" t="s">
        <v>34</v>
      </c>
      <c r="D3" s="88" t="s">
        <v>35</v>
      </c>
      <c r="E3" s="88" t="s">
        <v>36</v>
      </c>
      <c r="F3" s="88" t="s">
        <v>37</v>
      </c>
      <c r="G3" s="88" t="s">
        <v>38</v>
      </c>
      <c r="H3" s="88" t="s">
        <v>85</v>
      </c>
      <c r="I3" s="344"/>
      <c r="J3" s="346"/>
      <c r="K3" s="342"/>
    </row>
    <row r="4" spans="1:16" ht="15" customHeight="1">
      <c r="A4" s="103" t="s">
        <v>568</v>
      </c>
      <c r="B4" s="179">
        <v>268.7</v>
      </c>
      <c r="C4" s="180">
        <v>55.2</v>
      </c>
      <c r="D4" s="180">
        <v>104.8</v>
      </c>
      <c r="E4" s="180">
        <v>62.3</v>
      </c>
      <c r="F4" s="180">
        <v>2.2000000000000002</v>
      </c>
      <c r="G4" s="180">
        <v>29.1</v>
      </c>
      <c r="H4" s="180">
        <v>15.1</v>
      </c>
      <c r="I4" s="180">
        <v>225.8</v>
      </c>
      <c r="J4" s="181">
        <v>310.5</v>
      </c>
      <c r="K4" s="182">
        <f>SUM(B4,I4,J4)</f>
        <v>805</v>
      </c>
      <c r="L4" s="1"/>
      <c r="M4" s="1"/>
      <c r="N4" s="1"/>
      <c r="O4" s="1"/>
    </row>
    <row r="5" spans="1:16" ht="15" customHeight="1">
      <c r="A5" s="210" t="s">
        <v>581</v>
      </c>
      <c r="B5" s="211">
        <v>56.9</v>
      </c>
      <c r="C5" s="212">
        <v>6.2</v>
      </c>
      <c r="D5" s="212">
        <v>18.3</v>
      </c>
      <c r="E5" s="212">
        <v>17.7</v>
      </c>
      <c r="F5" s="212">
        <v>1.2</v>
      </c>
      <c r="G5" s="212">
        <v>10.5</v>
      </c>
      <c r="H5" s="212">
        <v>3</v>
      </c>
      <c r="I5" s="212">
        <v>104.1</v>
      </c>
      <c r="J5" s="212">
        <v>207.7</v>
      </c>
      <c r="K5" s="212">
        <f t="shared" ref="K5" si="0">SUM(B5,I5,J5)</f>
        <v>368.7</v>
      </c>
      <c r="L5" s="1"/>
      <c r="M5" s="1"/>
      <c r="N5" s="1"/>
      <c r="O5" s="1"/>
    </row>
    <row r="6" spans="1:16" ht="12.75" customHeight="1">
      <c r="A6" s="118"/>
      <c r="B6" s="119"/>
      <c r="C6" s="120"/>
      <c r="D6" s="120"/>
      <c r="E6" s="120"/>
      <c r="F6" s="120"/>
      <c r="G6" s="120"/>
      <c r="H6" s="120"/>
      <c r="I6" s="120"/>
      <c r="J6" s="120"/>
      <c r="K6" s="120"/>
      <c r="L6" s="65"/>
      <c r="M6" s="65"/>
      <c r="N6" s="65"/>
      <c r="O6" s="65"/>
      <c r="P6" s="48"/>
    </row>
    <row r="7" spans="1:16" ht="30" customHeight="1">
      <c r="A7" s="333" t="s">
        <v>563</v>
      </c>
      <c r="B7" s="333"/>
      <c r="C7" s="333"/>
      <c r="D7" s="333"/>
      <c r="E7" s="333"/>
      <c r="F7" s="333"/>
      <c r="G7" s="333"/>
      <c r="H7" s="333"/>
      <c r="I7" s="333"/>
      <c r="J7" s="333"/>
      <c r="K7" s="333"/>
      <c r="L7" s="65"/>
      <c r="M7" s="65"/>
      <c r="N7" s="65"/>
      <c r="O7" s="65"/>
      <c r="P7" s="48"/>
    </row>
    <row r="8" spans="1:16" ht="15" customHeight="1">
      <c r="A8" s="338" t="s">
        <v>106</v>
      </c>
      <c r="B8" s="338"/>
      <c r="C8" s="338"/>
      <c r="D8" s="338"/>
      <c r="E8" s="338"/>
      <c r="F8" s="338"/>
      <c r="G8" s="338"/>
      <c r="H8" s="338"/>
      <c r="I8" s="338"/>
      <c r="J8" s="338"/>
      <c r="K8" s="338"/>
      <c r="L8" s="76"/>
      <c r="M8" s="76"/>
      <c r="N8" s="76"/>
      <c r="O8" s="76"/>
      <c r="P8" s="48"/>
    </row>
    <row r="9" spans="1:16" ht="25.5" customHeight="1">
      <c r="A9" s="333" t="s">
        <v>128</v>
      </c>
      <c r="B9" s="333"/>
      <c r="C9" s="333"/>
      <c r="D9" s="333"/>
      <c r="E9" s="333"/>
      <c r="F9" s="333"/>
      <c r="G9" s="333"/>
      <c r="H9" s="333"/>
      <c r="I9" s="333"/>
      <c r="J9" s="333"/>
      <c r="K9" s="333"/>
    </row>
    <row r="10" spans="1:16">
      <c r="A10" s="333" t="s">
        <v>476</v>
      </c>
      <c r="B10" s="333"/>
      <c r="C10" s="333"/>
      <c r="D10" s="333"/>
      <c r="E10" s="333"/>
      <c r="F10" s="333"/>
      <c r="G10" s="333"/>
      <c r="H10" s="333"/>
      <c r="I10" s="333"/>
      <c r="J10" s="333"/>
      <c r="K10" s="333"/>
    </row>
    <row r="11" spans="1:16">
      <c r="A11" s="333"/>
      <c r="B11" s="333"/>
      <c r="C11" s="333"/>
      <c r="D11" s="333"/>
      <c r="E11" s="333"/>
      <c r="F11" s="333"/>
      <c r="G11" s="333"/>
      <c r="H11" s="333"/>
      <c r="I11" s="333"/>
      <c r="J11" s="333"/>
      <c r="K11" s="333"/>
    </row>
  </sheetData>
  <mergeCells count="10">
    <mergeCell ref="A11:K11"/>
    <mergeCell ref="A10:K10"/>
    <mergeCell ref="A1:K1"/>
    <mergeCell ref="A8:K8"/>
    <mergeCell ref="A9:K9"/>
    <mergeCell ref="A7:K7"/>
    <mergeCell ref="B2:H2"/>
    <mergeCell ref="K2:K3"/>
    <mergeCell ref="I2:I3"/>
    <mergeCell ref="J2:J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BAF5-04EA-5040-B4BE-DADC9267B3F8}">
  <sheetPr>
    <pageSetUpPr fitToPage="1"/>
  </sheetPr>
  <dimension ref="A1:Q14"/>
  <sheetViews>
    <sheetView zoomScale="120" zoomScaleNormal="120" workbookViewId="0">
      <selection activeCell="F8" sqref="F8"/>
    </sheetView>
  </sheetViews>
  <sheetFormatPr baseColWidth="10" defaultColWidth="9.1640625" defaultRowHeight="14"/>
  <cols>
    <col min="1" max="1" width="21.5" style="2" customWidth="1"/>
    <col min="2" max="2" width="9.1640625" style="1" bestFit="1" customWidth="1"/>
    <col min="3" max="3" width="10.5" style="1" customWidth="1"/>
    <col min="4" max="5" width="7.5" style="1" customWidth="1"/>
    <col min="6" max="7" width="7.83203125" style="1" customWidth="1"/>
    <col min="8" max="8" width="8" style="1" customWidth="1"/>
    <col min="9" max="11" width="7.83203125" style="1" customWidth="1"/>
    <col min="12" max="12" width="9.5" style="1" customWidth="1"/>
    <col min="13" max="13" width="8.83203125" style="1" customWidth="1"/>
    <col min="14" max="14" width="8.5" style="1" customWidth="1"/>
    <col min="15" max="15" width="8.83203125" style="1" customWidth="1"/>
    <col min="16" max="16" width="9.83203125" style="1" customWidth="1"/>
    <col min="17" max="17" width="11.1640625" style="1" customWidth="1"/>
    <col min="18" max="16384" width="9.1640625" style="1"/>
  </cols>
  <sheetData>
    <row r="1" spans="1:17" ht="25.5" customHeight="1" thickBot="1">
      <c r="A1" s="334" t="s">
        <v>436</v>
      </c>
      <c r="B1" s="350"/>
      <c r="C1" s="350"/>
      <c r="D1" s="350"/>
      <c r="E1" s="350"/>
      <c r="F1" s="350"/>
      <c r="G1" s="350"/>
      <c r="H1" s="350"/>
      <c r="I1" s="350"/>
      <c r="J1" s="350"/>
      <c r="K1" s="350"/>
      <c r="L1" s="350"/>
      <c r="M1" s="350"/>
      <c r="N1" s="350"/>
      <c r="O1" s="350"/>
      <c r="P1" s="350"/>
      <c r="Q1" s="351"/>
    </row>
    <row r="2" spans="1:17" s="5" customFormat="1" ht="38.25" customHeight="1">
      <c r="A2" s="71" t="s">
        <v>567</v>
      </c>
      <c r="B2" s="313" t="s">
        <v>33</v>
      </c>
      <c r="C2" s="313"/>
      <c r="D2" s="313"/>
      <c r="E2" s="313"/>
      <c r="F2" s="313"/>
      <c r="G2" s="313"/>
      <c r="H2" s="313"/>
      <c r="I2" s="313"/>
      <c r="J2" s="313"/>
      <c r="K2" s="313"/>
      <c r="L2" s="313"/>
      <c r="M2" s="313"/>
      <c r="N2" s="313" t="s">
        <v>101</v>
      </c>
      <c r="O2" s="313"/>
      <c r="P2" s="353" t="s">
        <v>4</v>
      </c>
      <c r="Q2" s="347" t="s">
        <v>148</v>
      </c>
    </row>
    <row r="3" spans="1:17" s="5" customFormat="1" ht="52.5" customHeight="1">
      <c r="A3" s="356" t="s">
        <v>568</v>
      </c>
      <c r="B3" s="288" t="s">
        <v>34</v>
      </c>
      <c r="C3" s="288"/>
      <c r="D3" s="288" t="s">
        <v>35</v>
      </c>
      <c r="E3" s="288"/>
      <c r="F3" s="288" t="s">
        <v>36</v>
      </c>
      <c r="G3" s="288"/>
      <c r="H3" s="288" t="s">
        <v>37</v>
      </c>
      <c r="I3" s="288"/>
      <c r="J3" s="288" t="s">
        <v>38</v>
      </c>
      <c r="K3" s="288"/>
      <c r="L3" s="288" t="s">
        <v>70</v>
      </c>
      <c r="M3" s="288"/>
      <c r="N3" s="288"/>
      <c r="O3" s="288"/>
      <c r="P3" s="354"/>
      <c r="Q3" s="348"/>
    </row>
    <row r="4" spans="1:17" s="5" customFormat="1" ht="13.5" customHeight="1" thickBot="1">
      <c r="A4" s="357"/>
      <c r="B4" s="47" t="s">
        <v>4</v>
      </c>
      <c r="C4" s="47" t="s">
        <v>39</v>
      </c>
      <c r="D4" s="47" t="s">
        <v>4</v>
      </c>
      <c r="E4" s="47" t="s">
        <v>39</v>
      </c>
      <c r="F4" s="47" t="s">
        <v>4</v>
      </c>
      <c r="G4" s="47" t="s">
        <v>39</v>
      </c>
      <c r="H4" s="47" t="s">
        <v>4</v>
      </c>
      <c r="I4" s="47" t="s">
        <v>39</v>
      </c>
      <c r="J4" s="47" t="s">
        <v>4</v>
      </c>
      <c r="K4" s="47" t="s">
        <v>39</v>
      </c>
      <c r="L4" s="47" t="s">
        <v>4</v>
      </c>
      <c r="M4" s="47" t="s">
        <v>39</v>
      </c>
      <c r="N4" s="47" t="s">
        <v>4</v>
      </c>
      <c r="O4" s="47" t="s">
        <v>39</v>
      </c>
      <c r="P4" s="355"/>
      <c r="Q4" s="349"/>
    </row>
    <row r="5" spans="1:17" s="6" customFormat="1" ht="12.75" customHeight="1">
      <c r="A5" s="150" t="s">
        <v>40</v>
      </c>
      <c r="B5" s="151"/>
      <c r="C5" s="151"/>
      <c r="D5" s="151"/>
      <c r="E5" s="151"/>
      <c r="F5" s="151"/>
      <c r="G5" s="151"/>
      <c r="H5" s="151"/>
      <c r="I5" s="151"/>
      <c r="J5" s="151"/>
      <c r="K5" s="151"/>
      <c r="L5" s="151"/>
      <c r="M5" s="151"/>
      <c r="N5" s="151">
        <v>147</v>
      </c>
      <c r="O5" s="151">
        <v>76</v>
      </c>
      <c r="P5" s="183">
        <f>SUM(B5,D5,F5,H5,J5,L5,N5)</f>
        <v>147</v>
      </c>
      <c r="Q5" s="148">
        <f>SUM(C5,E5,G5,I5,K5,M5,O5)</f>
        <v>76</v>
      </c>
    </row>
    <row r="6" spans="1:17" s="6" customFormat="1" ht="12.75" customHeight="1">
      <c r="A6" s="27" t="s">
        <v>41</v>
      </c>
      <c r="B6" s="152">
        <v>1</v>
      </c>
      <c r="C6" s="152"/>
      <c r="D6" s="152">
        <v>14</v>
      </c>
      <c r="E6" s="152">
        <v>1</v>
      </c>
      <c r="F6" s="152">
        <v>37</v>
      </c>
      <c r="G6" s="152">
        <v>13</v>
      </c>
      <c r="H6" s="152">
        <v>2</v>
      </c>
      <c r="I6" s="152">
        <v>1</v>
      </c>
      <c r="J6" s="152">
        <v>8</v>
      </c>
      <c r="K6" s="152">
        <v>3</v>
      </c>
      <c r="L6" s="152">
        <v>9</v>
      </c>
      <c r="M6" s="152">
        <v>3</v>
      </c>
      <c r="N6" s="152">
        <v>189</v>
      </c>
      <c r="O6" s="152">
        <v>87</v>
      </c>
      <c r="P6" s="156">
        <f t="shared" ref="P6:Q11" si="0">SUM(B6,D6,F6,H6,J6,L6,N6)</f>
        <v>260</v>
      </c>
      <c r="Q6" s="149">
        <f t="shared" si="0"/>
        <v>108</v>
      </c>
    </row>
    <row r="7" spans="1:17" s="6" customFormat="1" ht="12.75" customHeight="1">
      <c r="A7" s="27" t="s">
        <v>42</v>
      </c>
      <c r="B7" s="152">
        <v>14</v>
      </c>
      <c r="C7" s="152"/>
      <c r="D7" s="152">
        <v>52</v>
      </c>
      <c r="E7" s="152">
        <v>9</v>
      </c>
      <c r="F7" s="152">
        <v>30</v>
      </c>
      <c r="G7" s="152">
        <v>9</v>
      </c>
      <c r="H7" s="152"/>
      <c r="I7" s="152"/>
      <c r="J7" s="152">
        <v>11</v>
      </c>
      <c r="K7" s="152">
        <v>4</v>
      </c>
      <c r="L7" s="152">
        <v>9</v>
      </c>
      <c r="M7" s="152">
        <v>2</v>
      </c>
      <c r="N7" s="152">
        <v>59</v>
      </c>
      <c r="O7" s="152">
        <v>32</v>
      </c>
      <c r="P7" s="156">
        <f t="shared" si="0"/>
        <v>175</v>
      </c>
      <c r="Q7" s="149">
        <f t="shared" si="0"/>
        <v>56</v>
      </c>
    </row>
    <row r="8" spans="1:17" s="6" customFormat="1" ht="12.75" customHeight="1">
      <c r="A8" s="27" t="s">
        <v>43</v>
      </c>
      <c r="B8" s="152">
        <v>22</v>
      </c>
      <c r="C8" s="152">
        <v>4</v>
      </c>
      <c r="D8" s="152">
        <v>24</v>
      </c>
      <c r="E8" s="152">
        <v>6</v>
      </c>
      <c r="F8" s="152">
        <v>5</v>
      </c>
      <c r="G8" s="152">
        <v>1</v>
      </c>
      <c r="H8" s="152"/>
      <c r="I8" s="152"/>
      <c r="J8" s="152">
        <v>11</v>
      </c>
      <c r="K8" s="152">
        <v>4</v>
      </c>
      <c r="L8" s="152"/>
      <c r="M8" s="152"/>
      <c r="N8" s="152">
        <v>18</v>
      </c>
      <c r="O8" s="152">
        <v>7</v>
      </c>
      <c r="P8" s="156">
        <f t="shared" si="0"/>
        <v>80</v>
      </c>
      <c r="Q8" s="149">
        <f t="shared" si="0"/>
        <v>22</v>
      </c>
    </row>
    <row r="9" spans="1:17" s="6" customFormat="1" ht="15">
      <c r="A9" s="27" t="s">
        <v>44</v>
      </c>
      <c r="B9" s="152">
        <v>21</v>
      </c>
      <c r="C9" s="152">
        <v>2</v>
      </c>
      <c r="D9" s="152">
        <v>25</v>
      </c>
      <c r="E9" s="152">
        <v>2</v>
      </c>
      <c r="F9" s="152"/>
      <c r="G9" s="152"/>
      <c r="H9" s="152"/>
      <c r="I9" s="152"/>
      <c r="J9" s="152">
        <v>4</v>
      </c>
      <c r="K9" s="152">
        <v>2</v>
      </c>
      <c r="L9" s="152">
        <v>2</v>
      </c>
      <c r="M9" s="152">
        <v>1</v>
      </c>
      <c r="N9" s="152">
        <v>9</v>
      </c>
      <c r="O9" s="152"/>
      <c r="P9" s="156">
        <f t="shared" si="0"/>
        <v>61</v>
      </c>
      <c r="Q9" s="149">
        <f t="shared" si="0"/>
        <v>7</v>
      </c>
    </row>
    <row r="10" spans="1:17" s="6" customFormat="1" ht="15">
      <c r="A10" s="27" t="s">
        <v>45</v>
      </c>
      <c r="B10" s="152">
        <v>16</v>
      </c>
      <c r="C10" s="152">
        <v>2</v>
      </c>
      <c r="D10" s="152">
        <v>4</v>
      </c>
      <c r="E10" s="152">
        <v>2</v>
      </c>
      <c r="F10" s="152">
        <v>1</v>
      </c>
      <c r="G10" s="152">
        <v>1</v>
      </c>
      <c r="H10" s="152"/>
      <c r="I10" s="152"/>
      <c r="J10" s="152"/>
      <c r="K10" s="152"/>
      <c r="L10" s="152"/>
      <c r="M10" s="152"/>
      <c r="N10" s="152">
        <v>7</v>
      </c>
      <c r="O10" s="152">
        <v>1</v>
      </c>
      <c r="P10" s="156">
        <f t="shared" si="0"/>
        <v>28</v>
      </c>
      <c r="Q10" s="149">
        <f t="shared" si="0"/>
        <v>6</v>
      </c>
    </row>
    <row r="11" spans="1:17" ht="16" thickBot="1">
      <c r="A11" s="22" t="s">
        <v>4</v>
      </c>
      <c r="B11" s="147">
        <f>SUM(B5:B10)</f>
        <v>74</v>
      </c>
      <c r="C11" s="147">
        <f t="shared" ref="C11:O11" si="1">SUM(C5:C10)</f>
        <v>8</v>
      </c>
      <c r="D11" s="147">
        <f t="shared" si="1"/>
        <v>119</v>
      </c>
      <c r="E11" s="147">
        <f t="shared" si="1"/>
        <v>20</v>
      </c>
      <c r="F11" s="147">
        <f t="shared" si="1"/>
        <v>73</v>
      </c>
      <c r="G11" s="147">
        <f t="shared" si="1"/>
        <v>24</v>
      </c>
      <c r="H11" s="147">
        <f t="shared" si="1"/>
        <v>2</v>
      </c>
      <c r="I11" s="147">
        <f t="shared" si="1"/>
        <v>1</v>
      </c>
      <c r="J11" s="147">
        <f t="shared" si="1"/>
        <v>34</v>
      </c>
      <c r="K11" s="147">
        <f t="shared" si="1"/>
        <v>13</v>
      </c>
      <c r="L11" s="147">
        <f t="shared" si="1"/>
        <v>20</v>
      </c>
      <c r="M11" s="147">
        <f t="shared" si="1"/>
        <v>6</v>
      </c>
      <c r="N11" s="147">
        <f t="shared" si="1"/>
        <v>429</v>
      </c>
      <c r="O11" s="147">
        <f t="shared" si="1"/>
        <v>203</v>
      </c>
      <c r="P11" s="147">
        <f t="shared" si="0"/>
        <v>751</v>
      </c>
      <c r="Q11" s="20">
        <f t="shared" si="0"/>
        <v>275</v>
      </c>
    </row>
    <row r="13" spans="1:17" ht="15" customHeight="1">
      <c r="A13" s="352" t="s">
        <v>165</v>
      </c>
      <c r="B13" s="352"/>
      <c r="C13" s="352"/>
      <c r="D13" s="352"/>
      <c r="E13" s="352"/>
      <c r="F13" s="352"/>
      <c r="G13" s="352"/>
      <c r="H13" s="352"/>
      <c r="I13" s="352"/>
      <c r="J13" s="352"/>
      <c r="K13" s="352"/>
      <c r="L13" s="352"/>
      <c r="M13" s="352"/>
      <c r="N13" s="352"/>
      <c r="O13" s="352"/>
      <c r="P13" s="352"/>
      <c r="Q13" s="352"/>
    </row>
    <row r="14" spans="1:17" ht="15" customHeight="1">
      <c r="A14" s="1"/>
    </row>
  </sheetData>
  <mergeCells count="13">
    <mergeCell ref="J3:K3"/>
    <mergeCell ref="L3:M3"/>
    <mergeCell ref="A13:Q13"/>
    <mergeCell ref="A1:Q1"/>
    <mergeCell ref="B2:M2"/>
    <mergeCell ref="N2:O3"/>
    <mergeCell ref="P2:P4"/>
    <mergeCell ref="Q2:Q4"/>
    <mergeCell ref="A3:A4"/>
    <mergeCell ref="B3:C3"/>
    <mergeCell ref="D3:E3"/>
    <mergeCell ref="F3:G3"/>
    <mergeCell ref="H3:I3"/>
  </mergeCells>
  <pageMargins left="0.25" right="0.25" top="0.75" bottom="0.75" header="0.3" footer="0.3"/>
  <pageSetup paperSize="9" scale="8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638D-F631-664B-8819-3ECA7251DF9A}">
  <sheetPr>
    <pageSetUpPr fitToPage="1"/>
  </sheetPr>
  <dimension ref="A1:R15"/>
  <sheetViews>
    <sheetView workbookViewId="0">
      <selection activeCell="A11" sqref="A11"/>
    </sheetView>
  </sheetViews>
  <sheetFormatPr baseColWidth="10" defaultColWidth="9.1640625" defaultRowHeight="14"/>
  <cols>
    <col min="1" max="1" width="22.5" style="2" customWidth="1"/>
    <col min="2" max="3" width="8.5" style="1" customWidth="1"/>
    <col min="4" max="5" width="6.83203125" style="1" customWidth="1"/>
    <col min="6" max="7" width="14.83203125" style="1" customWidth="1"/>
    <col min="8" max="11" width="9.83203125" style="1" customWidth="1"/>
    <col min="12" max="13" width="11.83203125" style="1" customWidth="1"/>
    <col min="14" max="16384" width="9.1640625" style="1"/>
  </cols>
  <sheetData>
    <row r="1" spans="1:18" ht="58.5" customHeight="1">
      <c r="A1" s="306" t="s">
        <v>502</v>
      </c>
      <c r="B1" s="358"/>
      <c r="C1" s="358"/>
      <c r="D1" s="358"/>
      <c r="E1" s="358"/>
      <c r="F1" s="358"/>
      <c r="G1" s="358"/>
      <c r="H1" s="358"/>
      <c r="I1" s="358"/>
      <c r="J1" s="358"/>
      <c r="K1" s="358"/>
      <c r="L1" s="358"/>
      <c r="M1" s="359"/>
      <c r="O1" s="420"/>
    </row>
    <row r="2" spans="1:18" s="5" customFormat="1" ht="30" customHeight="1">
      <c r="A2" s="15" t="s">
        <v>567</v>
      </c>
      <c r="B2" s="284" t="s">
        <v>33</v>
      </c>
      <c r="C2" s="360"/>
      <c r="D2" s="360"/>
      <c r="E2" s="360"/>
      <c r="F2" s="360"/>
      <c r="G2" s="360"/>
      <c r="H2" s="360"/>
      <c r="I2" s="361"/>
      <c r="J2" s="288" t="s">
        <v>101</v>
      </c>
      <c r="K2" s="288"/>
      <c r="L2" s="269" t="s">
        <v>4</v>
      </c>
      <c r="M2" s="155" t="s">
        <v>148</v>
      </c>
      <c r="N2" s="62"/>
      <c r="O2" s="62"/>
      <c r="Q2" s="62"/>
      <c r="R2" s="62"/>
    </row>
    <row r="3" spans="1:18" s="5" customFormat="1" ht="18" customHeight="1">
      <c r="A3" s="93" t="s">
        <v>568</v>
      </c>
      <c r="B3" s="362"/>
      <c r="C3" s="362"/>
      <c r="D3" s="362"/>
      <c r="E3" s="362"/>
      <c r="F3" s="362"/>
      <c r="G3" s="362"/>
      <c r="H3" s="362"/>
      <c r="I3" s="362"/>
      <c r="J3" s="362"/>
      <c r="K3" s="362"/>
      <c r="L3" s="362"/>
      <c r="M3" s="154"/>
    </row>
    <row r="4" spans="1:18" s="5" customFormat="1" ht="18" customHeight="1">
      <c r="A4" s="153"/>
      <c r="B4" s="363" t="s">
        <v>48</v>
      </c>
      <c r="C4" s="363"/>
      <c r="D4" s="363" t="s">
        <v>49</v>
      </c>
      <c r="E4" s="363"/>
      <c r="F4" s="363" t="s">
        <v>51</v>
      </c>
      <c r="G4" s="363"/>
      <c r="H4" s="363" t="s">
        <v>50</v>
      </c>
      <c r="I4" s="363"/>
      <c r="J4" s="288" t="s">
        <v>4</v>
      </c>
      <c r="K4" s="288" t="s">
        <v>39</v>
      </c>
      <c r="L4" s="288"/>
      <c r="M4" s="421"/>
    </row>
    <row r="5" spans="1:18" s="5" customFormat="1" ht="15" customHeight="1">
      <c r="A5" s="15" t="s">
        <v>46</v>
      </c>
      <c r="B5" s="268" t="s">
        <v>4</v>
      </c>
      <c r="C5" s="268" t="s">
        <v>39</v>
      </c>
      <c r="D5" s="268" t="s">
        <v>4</v>
      </c>
      <c r="E5" s="268" t="s">
        <v>39</v>
      </c>
      <c r="F5" s="268" t="s">
        <v>4</v>
      </c>
      <c r="G5" s="268" t="s">
        <v>39</v>
      </c>
      <c r="H5" s="268" t="s">
        <v>4</v>
      </c>
      <c r="I5" s="268" t="s">
        <v>39</v>
      </c>
      <c r="J5" s="288"/>
      <c r="K5" s="288"/>
      <c r="L5" s="288"/>
      <c r="M5" s="422"/>
    </row>
    <row r="6" spans="1:18" s="6" customFormat="1" ht="12.75" customHeight="1">
      <c r="A6" s="15" t="s">
        <v>47</v>
      </c>
      <c r="B6" s="152">
        <v>11</v>
      </c>
      <c r="C6" s="152">
        <v>1</v>
      </c>
      <c r="D6" s="152">
        <v>7</v>
      </c>
      <c r="E6" s="152">
        <v>3</v>
      </c>
      <c r="F6" s="152">
        <v>7</v>
      </c>
      <c r="G6" s="152">
        <v>3</v>
      </c>
      <c r="H6" s="152"/>
      <c r="I6" s="152"/>
      <c r="J6" s="152">
        <v>127</v>
      </c>
      <c r="K6" s="152">
        <v>62</v>
      </c>
      <c r="L6" s="156">
        <f t="shared" ref="L6:M11" si="0">SUM(B6,D6,F6,H6,J6)</f>
        <v>152</v>
      </c>
      <c r="M6" s="149">
        <f>SUM(C6,E6,G6,I6,K6)</f>
        <v>69</v>
      </c>
    </row>
    <row r="7" spans="1:18" s="6" customFormat="1" ht="12.75" customHeight="1">
      <c r="A7" s="15" t="s">
        <v>110</v>
      </c>
      <c r="B7" s="152">
        <v>6</v>
      </c>
      <c r="C7" s="152"/>
      <c r="D7" s="152">
        <v>4</v>
      </c>
      <c r="E7" s="152">
        <v>1</v>
      </c>
      <c r="F7" s="152">
        <v>12</v>
      </c>
      <c r="G7" s="152">
        <v>8</v>
      </c>
      <c r="H7" s="152">
        <v>2</v>
      </c>
      <c r="I7" s="152">
        <v>1</v>
      </c>
      <c r="J7" s="152">
        <v>75</v>
      </c>
      <c r="K7" s="152">
        <v>31</v>
      </c>
      <c r="L7" s="156">
        <f t="shared" si="0"/>
        <v>99</v>
      </c>
      <c r="M7" s="149">
        <f t="shared" si="0"/>
        <v>41</v>
      </c>
    </row>
    <row r="8" spans="1:18" s="6" customFormat="1" ht="12.75" customHeight="1">
      <c r="A8" s="15" t="s">
        <v>111</v>
      </c>
      <c r="B8" s="152">
        <v>6</v>
      </c>
      <c r="C8" s="152">
        <v>1</v>
      </c>
      <c r="D8" s="152">
        <v>6</v>
      </c>
      <c r="E8" s="152">
        <v>2</v>
      </c>
      <c r="F8" s="152">
        <v>7</v>
      </c>
      <c r="G8" s="152">
        <v>5</v>
      </c>
      <c r="H8" s="152">
        <v>2</v>
      </c>
      <c r="I8" s="152"/>
      <c r="J8" s="152">
        <v>24</v>
      </c>
      <c r="K8" s="152">
        <v>16</v>
      </c>
      <c r="L8" s="156">
        <f t="shared" si="0"/>
        <v>45</v>
      </c>
      <c r="M8" s="149">
        <f t="shared" si="0"/>
        <v>24</v>
      </c>
    </row>
    <row r="9" spans="1:18" s="6" customFormat="1" ht="12.75" customHeight="1">
      <c r="A9" s="15" t="s">
        <v>500</v>
      </c>
      <c r="B9" s="152">
        <v>51</v>
      </c>
      <c r="C9" s="152">
        <v>6</v>
      </c>
      <c r="D9" s="152">
        <v>102</v>
      </c>
      <c r="E9" s="152">
        <v>14</v>
      </c>
      <c r="F9" s="152">
        <v>95</v>
      </c>
      <c r="G9" s="152">
        <v>26</v>
      </c>
      <c r="H9" s="152">
        <v>4</v>
      </c>
      <c r="I9" s="152">
        <v>1</v>
      </c>
      <c r="J9" s="152">
        <v>203</v>
      </c>
      <c r="K9" s="152">
        <v>94</v>
      </c>
      <c r="L9" s="156">
        <f t="shared" si="0"/>
        <v>455</v>
      </c>
      <c r="M9" s="149">
        <f t="shared" si="0"/>
        <v>141</v>
      </c>
    </row>
    <row r="10" spans="1:18" s="6" customFormat="1" ht="12.75" customHeight="1">
      <c r="A10" s="270" t="s">
        <v>501</v>
      </c>
      <c r="B10" s="152"/>
      <c r="C10" s="152"/>
      <c r="D10" s="152"/>
      <c r="E10" s="152"/>
      <c r="F10" s="152"/>
      <c r="G10" s="152"/>
      <c r="H10" s="152"/>
      <c r="I10" s="152"/>
      <c r="J10" s="152"/>
      <c r="K10" s="152"/>
      <c r="L10" s="156">
        <f t="shared" si="0"/>
        <v>0</v>
      </c>
      <c r="M10" s="149">
        <f t="shared" si="0"/>
        <v>0</v>
      </c>
    </row>
    <row r="11" spans="1:18" s="6" customFormat="1" ht="15">
      <c r="A11" s="25" t="s">
        <v>4</v>
      </c>
      <c r="B11" s="156">
        <f>SUM(B6:B10)</f>
        <v>74</v>
      </c>
      <c r="C11" s="156">
        <f>SUM(C6:C10)</f>
        <v>8</v>
      </c>
      <c r="D11" s="156">
        <f t="shared" ref="D11:K11" si="1">SUM(D6:D10)</f>
        <v>119</v>
      </c>
      <c r="E11" s="156">
        <f t="shared" si="1"/>
        <v>20</v>
      </c>
      <c r="F11" s="156">
        <f t="shared" si="1"/>
        <v>121</v>
      </c>
      <c r="G11" s="156">
        <f t="shared" si="1"/>
        <v>42</v>
      </c>
      <c r="H11" s="156">
        <f t="shared" si="1"/>
        <v>8</v>
      </c>
      <c r="I11" s="156">
        <f t="shared" si="1"/>
        <v>2</v>
      </c>
      <c r="J11" s="156">
        <f t="shared" si="1"/>
        <v>429</v>
      </c>
      <c r="K11" s="156">
        <f t="shared" si="1"/>
        <v>203</v>
      </c>
      <c r="L11" s="156">
        <f t="shared" si="0"/>
        <v>751</v>
      </c>
      <c r="M11" s="149">
        <f t="shared" si="0"/>
        <v>275</v>
      </c>
    </row>
    <row r="13" spans="1:18">
      <c r="A13" s="1" t="s">
        <v>52</v>
      </c>
    </row>
    <row r="14" spans="1:18" ht="15" customHeight="1">
      <c r="A14" s="423" t="s">
        <v>165</v>
      </c>
      <c r="B14" s="423"/>
      <c r="C14" s="423"/>
      <c r="D14" s="423"/>
      <c r="E14" s="423"/>
      <c r="F14" s="423"/>
      <c r="G14" s="423"/>
      <c r="H14" s="423"/>
      <c r="I14" s="423"/>
      <c r="J14" s="423"/>
      <c r="K14" s="423"/>
      <c r="L14" s="423"/>
      <c r="M14" s="424"/>
    </row>
    <row r="15" spans="1:18" ht="15" customHeight="1">
      <c r="A15" s="1"/>
    </row>
  </sheetData>
  <mergeCells count="13">
    <mergeCell ref="L4:L5"/>
    <mergeCell ref="M4:M5"/>
    <mergeCell ref="A14:L14"/>
    <mergeCell ref="A1:M1"/>
    <mergeCell ref="B2:I2"/>
    <mergeCell ref="J2:K2"/>
    <mergeCell ref="B3:L3"/>
    <mergeCell ref="B4:C4"/>
    <mergeCell ref="D4:E4"/>
    <mergeCell ref="F4:G4"/>
    <mergeCell ref="H4:I4"/>
    <mergeCell ref="J4:J5"/>
    <mergeCell ref="K4:K5"/>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17"/>
  <sheetViews>
    <sheetView zoomScale="150" zoomScaleNormal="150" workbookViewId="0">
      <selection activeCell="J5" sqref="J5"/>
    </sheetView>
  </sheetViews>
  <sheetFormatPr baseColWidth="10" defaultColWidth="9.1640625" defaultRowHeight="15"/>
  <cols>
    <col min="1" max="1" width="28.1640625" style="2" customWidth="1"/>
    <col min="2" max="2" width="7.5" style="1" customWidth="1"/>
    <col min="3" max="3" width="10" style="1" customWidth="1"/>
    <col min="4" max="4" width="10.5" style="1" customWidth="1"/>
    <col min="5" max="5" width="8.83203125" style="1" customWidth="1"/>
    <col min="6" max="6" width="8.5" style="1" customWidth="1"/>
    <col min="7" max="7" width="13.5" style="1" customWidth="1"/>
    <col min="8" max="8" width="17" style="1" customWidth="1"/>
    <col min="9" max="9" width="14.83203125" style="1" customWidth="1"/>
    <col min="10" max="10" width="11.83203125" style="1" customWidth="1"/>
    <col min="11" max="14" width="9.1640625" style="64"/>
    <col min="15" max="16384" width="9.1640625" style="1"/>
  </cols>
  <sheetData>
    <row r="1" spans="1:15" ht="24" customHeight="1" thickBot="1">
      <c r="A1" s="334" t="s">
        <v>483</v>
      </c>
      <c r="B1" s="335"/>
      <c r="C1" s="335"/>
      <c r="D1" s="335"/>
      <c r="E1" s="335"/>
      <c r="F1" s="335"/>
      <c r="G1" s="335"/>
      <c r="H1" s="335"/>
      <c r="I1" s="336"/>
      <c r="J1" s="337"/>
    </row>
    <row r="2" spans="1:15" s="5" customFormat="1" ht="38.25" customHeight="1">
      <c r="A2" s="367" t="s">
        <v>567</v>
      </c>
      <c r="B2" s="296" t="s">
        <v>484</v>
      </c>
      <c r="C2" s="296" t="s">
        <v>485</v>
      </c>
      <c r="D2" s="369" t="s">
        <v>486</v>
      </c>
      <c r="E2" s="369" t="s">
        <v>487</v>
      </c>
      <c r="F2" s="369" t="s">
        <v>488</v>
      </c>
      <c r="G2" s="369" t="s">
        <v>489</v>
      </c>
      <c r="H2" s="345" t="s">
        <v>490</v>
      </c>
      <c r="I2" s="345" t="s">
        <v>491</v>
      </c>
      <c r="J2" s="364" t="s">
        <v>542</v>
      </c>
    </row>
    <row r="3" spans="1:15" s="5" customFormat="1" ht="26.25" customHeight="1" thickBot="1">
      <c r="A3" s="368"/>
      <c r="B3" s="344"/>
      <c r="C3" s="344"/>
      <c r="D3" s="346"/>
      <c r="E3" s="346"/>
      <c r="F3" s="346"/>
      <c r="G3" s="346"/>
      <c r="H3" s="346"/>
      <c r="I3" s="346"/>
      <c r="J3" s="365"/>
    </row>
    <row r="4" spans="1:15" ht="15" customHeight="1">
      <c r="A4" s="197" t="s">
        <v>568</v>
      </c>
      <c r="B4" s="198">
        <v>1</v>
      </c>
      <c r="C4" s="198">
        <v>6</v>
      </c>
      <c r="D4" s="198">
        <v>1</v>
      </c>
      <c r="E4" s="198">
        <v>1</v>
      </c>
      <c r="F4" s="198">
        <v>1</v>
      </c>
      <c r="G4" s="199"/>
      <c r="H4" s="198"/>
      <c r="I4" s="200">
        <v>16</v>
      </c>
      <c r="J4" s="201">
        <f t="shared" ref="J4:J5" si="0">SUM(B4:I4)</f>
        <v>26</v>
      </c>
    </row>
    <row r="5" spans="1:15" ht="15" customHeight="1">
      <c r="A5" s="213" t="s">
        <v>117</v>
      </c>
      <c r="B5" s="124">
        <v>0</v>
      </c>
      <c r="C5" s="124">
        <v>0</v>
      </c>
      <c r="D5" s="124">
        <v>0</v>
      </c>
      <c r="E5" s="124">
        <v>0</v>
      </c>
      <c r="F5" s="124">
        <v>0</v>
      </c>
      <c r="G5" s="214"/>
      <c r="H5" s="124"/>
      <c r="I5" s="124">
        <v>1</v>
      </c>
      <c r="J5" s="124">
        <f t="shared" si="0"/>
        <v>1</v>
      </c>
    </row>
    <row r="6" spans="1:15" ht="15" customHeight="1">
      <c r="A6" s="305" t="s">
        <v>545</v>
      </c>
      <c r="B6" s="305"/>
      <c r="C6" s="305"/>
      <c r="D6" s="305"/>
      <c r="E6" s="305"/>
      <c r="F6" s="305"/>
      <c r="G6" s="305"/>
      <c r="H6" s="305"/>
      <c r="I6" s="305"/>
      <c r="J6" s="305"/>
      <c r="K6" s="65"/>
      <c r="L6" s="65"/>
      <c r="M6" s="65"/>
      <c r="N6" s="65"/>
      <c r="O6" s="48"/>
    </row>
    <row r="7" spans="1:15" ht="15" customHeight="1">
      <c r="A7" s="366" t="s">
        <v>543</v>
      </c>
      <c r="B7" s="366"/>
      <c r="C7" s="366"/>
      <c r="D7" s="366"/>
      <c r="E7" s="366"/>
      <c r="F7" s="366"/>
      <c r="G7" s="366"/>
      <c r="H7" s="366"/>
      <c r="I7" s="366"/>
      <c r="J7" s="366"/>
      <c r="K7" s="65"/>
      <c r="L7" s="65"/>
      <c r="M7" s="65"/>
      <c r="N7" s="65"/>
      <c r="O7" s="48"/>
    </row>
    <row r="8" spans="1:15" ht="15" customHeight="1">
      <c r="A8" s="305" t="s">
        <v>544</v>
      </c>
      <c r="B8" s="305"/>
      <c r="C8" s="305"/>
      <c r="D8" s="305"/>
      <c r="E8" s="305"/>
      <c r="F8" s="305"/>
      <c r="G8" s="305"/>
      <c r="H8" s="305"/>
      <c r="I8" s="305"/>
      <c r="J8" s="305"/>
      <c r="K8" s="1"/>
      <c r="L8" s="1"/>
      <c r="M8" s="1"/>
      <c r="N8" s="1"/>
    </row>
    <row r="9" spans="1:15" ht="15" customHeight="1">
      <c r="A9" s="1"/>
      <c r="K9" s="1"/>
      <c r="L9" s="1"/>
      <c r="M9" s="1"/>
      <c r="N9" s="1"/>
    </row>
    <row r="10" spans="1:15" ht="14">
      <c r="A10" s="1"/>
      <c r="K10" s="1"/>
      <c r="L10" s="1"/>
      <c r="M10" s="1"/>
      <c r="N10" s="1"/>
    </row>
    <row r="11" spans="1:15" ht="14">
      <c r="A11" s="1"/>
      <c r="K11" s="1"/>
      <c r="L11" s="1"/>
      <c r="M11" s="1"/>
      <c r="N11" s="1"/>
    </row>
    <row r="12" spans="1:15" ht="14">
      <c r="A12" s="1"/>
      <c r="K12" s="1"/>
      <c r="L12" s="1"/>
      <c r="M12" s="1"/>
      <c r="N12" s="1"/>
    </row>
    <row r="13" spans="1:15" ht="14">
      <c r="A13" s="1"/>
      <c r="K13" s="1"/>
      <c r="L13" s="1"/>
      <c r="M13" s="1"/>
      <c r="N13" s="1"/>
    </row>
    <row r="14" spans="1:15" ht="14">
      <c r="A14" s="1"/>
      <c r="K14" s="1"/>
      <c r="L14" s="1"/>
      <c r="M14" s="1"/>
      <c r="N14" s="1"/>
    </row>
    <row r="15" spans="1:15" ht="14">
      <c r="A15" s="1"/>
      <c r="K15" s="1"/>
      <c r="L15" s="1"/>
      <c r="M15" s="1"/>
      <c r="N15" s="1"/>
    </row>
    <row r="16" spans="1:15" ht="14">
      <c r="A16" s="1"/>
      <c r="K16" s="1"/>
      <c r="L16" s="1"/>
      <c r="M16" s="1"/>
      <c r="N16" s="1"/>
    </row>
    <row r="17" spans="1:14" ht="14">
      <c r="A17" s="1"/>
      <c r="K17" s="1"/>
      <c r="L17" s="1"/>
      <c r="M17" s="1"/>
      <c r="N17" s="1"/>
    </row>
  </sheetData>
  <mergeCells count="14">
    <mergeCell ref="A8:J8"/>
    <mergeCell ref="J2:J3"/>
    <mergeCell ref="A7:J7"/>
    <mergeCell ref="A1:J1"/>
    <mergeCell ref="A2:A3"/>
    <mergeCell ref="B2:B3"/>
    <mergeCell ref="C2:C3"/>
    <mergeCell ref="D2:D3"/>
    <mergeCell ref="E2:E3"/>
    <mergeCell ref="F2:F3"/>
    <mergeCell ref="G2:G3"/>
    <mergeCell ref="H2:H3"/>
    <mergeCell ref="I2:I3"/>
    <mergeCell ref="A6:J6"/>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0BA40-3BBB-DA41-8D78-2E5E785BE1FF}">
  <sheetPr>
    <pageSetUpPr fitToPage="1"/>
  </sheetPr>
  <dimension ref="A1:K15"/>
  <sheetViews>
    <sheetView workbookViewId="0">
      <selection activeCell="K25" sqref="K25"/>
    </sheetView>
  </sheetViews>
  <sheetFormatPr baseColWidth="10" defaultColWidth="9.1640625" defaultRowHeight="14"/>
  <cols>
    <col min="1" max="1" width="45.5" style="2" bestFit="1" customWidth="1"/>
    <col min="2" max="2" width="8.5" style="1" customWidth="1"/>
    <col min="3" max="3" width="11.5" style="1" customWidth="1"/>
    <col min="4" max="4" width="18.5" style="1" customWidth="1"/>
    <col min="5" max="16384" width="9.1640625" style="1"/>
  </cols>
  <sheetData>
    <row r="1" spans="1:11" ht="54.75" customHeight="1">
      <c r="A1" s="372" t="s">
        <v>559</v>
      </c>
      <c r="B1" s="373"/>
      <c r="C1" s="373"/>
      <c r="D1" s="374"/>
    </row>
    <row r="2" spans="1:11" s="5" customFormat="1" ht="38.25" customHeight="1" thickBot="1">
      <c r="A2" s="203" t="s">
        <v>567</v>
      </c>
      <c r="B2" s="296" t="s">
        <v>33</v>
      </c>
      <c r="C2" s="296"/>
      <c r="D2" s="425" t="s">
        <v>100</v>
      </c>
    </row>
    <row r="3" spans="1:11" s="6" customFormat="1" ht="15">
      <c r="A3" s="140" t="s">
        <v>568</v>
      </c>
      <c r="B3" s="375"/>
      <c r="C3" s="375"/>
      <c r="D3" s="204"/>
    </row>
    <row r="4" spans="1:11" s="6" customFormat="1" ht="15">
      <c r="A4" s="153" t="s">
        <v>551</v>
      </c>
      <c r="B4" s="370">
        <v>0.6</v>
      </c>
      <c r="C4" s="371"/>
      <c r="D4" s="202">
        <v>4.7</v>
      </c>
    </row>
    <row r="5" spans="1:11" s="6" customFormat="1" ht="15">
      <c r="A5" s="153" t="s">
        <v>552</v>
      </c>
      <c r="B5" s="370"/>
      <c r="C5" s="371"/>
      <c r="D5" s="202">
        <v>2</v>
      </c>
    </row>
    <row r="6" spans="1:11" s="6" customFormat="1" ht="15">
      <c r="A6" s="153" t="s">
        <v>548</v>
      </c>
      <c r="B6" s="370">
        <v>2.2999999999999998</v>
      </c>
      <c r="C6" s="371"/>
      <c r="D6" s="202">
        <v>1.1000000000000001</v>
      </c>
    </row>
    <row r="7" spans="1:11" s="6" customFormat="1" ht="15">
      <c r="A7" s="153" t="s">
        <v>549</v>
      </c>
      <c r="B7" s="370">
        <v>14</v>
      </c>
      <c r="C7" s="371"/>
      <c r="D7" s="202">
        <v>22.7</v>
      </c>
    </row>
    <row r="8" spans="1:11" s="6" customFormat="1" ht="15">
      <c r="A8" s="153" t="s">
        <v>550</v>
      </c>
      <c r="B8" s="370">
        <v>3.3</v>
      </c>
      <c r="C8" s="371"/>
      <c r="D8" s="202">
        <v>23.7</v>
      </c>
    </row>
    <row r="9" spans="1:11" s="6" customFormat="1" ht="15">
      <c r="A9" s="153" t="s">
        <v>553</v>
      </c>
      <c r="B9" s="370">
        <v>5.8</v>
      </c>
      <c r="C9" s="371"/>
      <c r="D9" s="202">
        <v>15.5</v>
      </c>
    </row>
    <row r="10" spans="1:11" s="6" customFormat="1" ht="15" customHeight="1" thickBot="1">
      <c r="A10" s="37" t="s">
        <v>560</v>
      </c>
      <c r="B10" s="426">
        <v>5.6</v>
      </c>
      <c r="C10" s="426"/>
      <c r="D10" s="427">
        <v>34.78</v>
      </c>
    </row>
    <row r="12" spans="1:11" ht="12.75" customHeight="1">
      <c r="A12" s="316" t="s">
        <v>160</v>
      </c>
      <c r="B12" s="316"/>
      <c r="C12" s="316"/>
      <c r="D12" s="316"/>
    </row>
    <row r="13" spans="1:11" ht="30" customHeight="1">
      <c r="A13" s="312" t="s">
        <v>166</v>
      </c>
      <c r="B13" s="312"/>
      <c r="C13" s="312"/>
      <c r="D13" s="312"/>
      <c r="E13" s="428"/>
    </row>
    <row r="14" spans="1:11" ht="53.25" customHeight="1">
      <c r="A14" s="312" t="s">
        <v>561</v>
      </c>
      <c r="B14" s="312"/>
      <c r="C14" s="312"/>
      <c r="D14" s="312"/>
      <c r="E14" s="428"/>
    </row>
    <row r="15" spans="1:11" ht="12.75" customHeight="1">
      <c r="B15" s="2"/>
      <c r="C15" s="2"/>
      <c r="D15" s="2"/>
      <c r="E15" s="2"/>
      <c r="F15" s="2"/>
      <c r="G15" s="2"/>
      <c r="H15" s="2"/>
      <c r="I15" s="2"/>
      <c r="J15" s="2"/>
      <c r="K15" s="2"/>
    </row>
  </sheetData>
  <mergeCells count="13">
    <mergeCell ref="A14:D14"/>
    <mergeCell ref="B7:C7"/>
    <mergeCell ref="B8:C8"/>
    <mergeCell ref="B9:C9"/>
    <mergeCell ref="B10:C10"/>
    <mergeCell ref="A12:D12"/>
    <mergeCell ref="A13:D13"/>
    <mergeCell ref="A1:D1"/>
    <mergeCell ref="B2:C2"/>
    <mergeCell ref="B3:C3"/>
    <mergeCell ref="B4:C4"/>
    <mergeCell ref="B5:C5"/>
    <mergeCell ref="B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20"/>
  <sheetViews>
    <sheetView zoomScale="160" zoomScaleNormal="160" workbookViewId="0">
      <selection activeCell="E7" sqref="E7"/>
    </sheetView>
  </sheetViews>
  <sheetFormatPr baseColWidth="10" defaultColWidth="9.1640625" defaultRowHeight="14"/>
  <cols>
    <col min="1" max="1" width="22.5" style="2" customWidth="1"/>
    <col min="2" max="2" width="10.5" style="3" customWidth="1"/>
    <col min="3" max="3" width="8.5" style="1" customWidth="1"/>
    <col min="4" max="4" width="6.83203125" style="1" customWidth="1"/>
    <col min="5" max="5" width="8.5" style="1" customWidth="1"/>
    <col min="6" max="6" width="7.5" style="1" customWidth="1"/>
    <col min="7" max="7" width="8.5" style="1" customWidth="1"/>
    <col min="8" max="8" width="7" style="1" customWidth="1"/>
    <col min="9" max="11" width="9.1640625" style="1"/>
    <col min="12" max="13" width="8.5" style="1" customWidth="1"/>
    <col min="14" max="16384" width="9.1640625" style="1"/>
  </cols>
  <sheetData>
    <row r="1" spans="1:23" ht="25.5" customHeight="1">
      <c r="A1" s="280" t="s">
        <v>429</v>
      </c>
      <c r="B1" s="281"/>
      <c r="C1" s="281"/>
      <c r="D1" s="281"/>
      <c r="E1" s="281"/>
      <c r="F1" s="281"/>
      <c r="G1" s="281"/>
      <c r="H1" s="281"/>
      <c r="I1" s="281"/>
      <c r="J1" s="282"/>
      <c r="K1" s="283"/>
      <c r="M1" s="279"/>
      <c r="N1" s="279"/>
      <c r="O1" s="279"/>
      <c r="P1" s="279"/>
      <c r="Q1" s="279"/>
      <c r="R1" s="279"/>
      <c r="S1" s="279"/>
      <c r="T1" s="279"/>
      <c r="U1" s="279"/>
      <c r="V1" s="279"/>
      <c r="W1" s="279"/>
    </row>
    <row r="2" spans="1:23" s="5" customFormat="1" ht="38.25" customHeight="1">
      <c r="A2" s="15" t="s">
        <v>567</v>
      </c>
      <c r="B2" s="8"/>
      <c r="C2" s="284" t="s">
        <v>0</v>
      </c>
      <c r="D2" s="285"/>
      <c r="E2" s="284" t="s">
        <v>2</v>
      </c>
      <c r="F2" s="285"/>
      <c r="G2" s="284" t="s">
        <v>1</v>
      </c>
      <c r="H2" s="285"/>
      <c r="I2" s="286" t="s">
        <v>3</v>
      </c>
      <c r="J2" s="287"/>
      <c r="K2" s="39" t="s">
        <v>4</v>
      </c>
      <c r="N2" s="75"/>
      <c r="O2" s="75"/>
      <c r="P2" s="75"/>
      <c r="Q2" s="75"/>
      <c r="R2" s="75"/>
      <c r="S2" s="75"/>
      <c r="T2" s="75"/>
      <c r="U2" s="75"/>
      <c r="V2" s="75"/>
      <c r="W2" s="75"/>
    </row>
    <row r="3" spans="1:23" s="5" customFormat="1" ht="13.5" customHeight="1" thickBot="1">
      <c r="A3" s="37"/>
      <c r="B3" s="43"/>
      <c r="C3" s="44" t="s">
        <v>23</v>
      </c>
      <c r="D3" s="44" t="s">
        <v>24</v>
      </c>
      <c r="E3" s="44" t="s">
        <v>23</v>
      </c>
      <c r="F3" s="44" t="s">
        <v>24</v>
      </c>
      <c r="G3" s="44" t="s">
        <v>23</v>
      </c>
      <c r="H3" s="44" t="s">
        <v>24</v>
      </c>
      <c r="I3" s="113" t="s">
        <v>23</v>
      </c>
      <c r="J3" s="113" t="s">
        <v>24</v>
      </c>
      <c r="K3" s="35"/>
      <c r="M3" s="58"/>
    </row>
    <row r="4" spans="1:23" s="6" customFormat="1" ht="15" customHeight="1">
      <c r="A4" s="103" t="s">
        <v>568</v>
      </c>
      <c r="B4" s="273"/>
      <c r="C4" s="274"/>
      <c r="D4" s="274"/>
      <c r="E4" s="274"/>
      <c r="F4" s="274"/>
      <c r="G4" s="274"/>
      <c r="H4" s="274"/>
      <c r="I4" s="274"/>
      <c r="J4" s="274"/>
      <c r="K4" s="275"/>
      <c r="M4" s="58"/>
    </row>
    <row r="5" spans="1:23" s="2" customFormat="1" ht="26.25" customHeight="1">
      <c r="A5" s="16" t="s">
        <v>10</v>
      </c>
      <c r="B5" s="13" t="s">
        <v>9</v>
      </c>
      <c r="C5" s="276"/>
      <c r="D5" s="277"/>
      <c r="E5" s="277"/>
      <c r="F5" s="277"/>
      <c r="G5" s="277"/>
      <c r="H5" s="277"/>
      <c r="I5" s="277"/>
      <c r="J5" s="277"/>
      <c r="K5" s="278"/>
    </row>
    <row r="6" spans="1:23" ht="15">
      <c r="A6" s="18" t="s">
        <v>5</v>
      </c>
      <c r="B6" s="9" t="s">
        <v>8</v>
      </c>
      <c r="C6" s="131">
        <v>33</v>
      </c>
      <c r="D6" s="131">
        <v>6</v>
      </c>
      <c r="E6" s="131">
        <v>0</v>
      </c>
      <c r="F6" s="131">
        <v>0</v>
      </c>
      <c r="G6" s="131">
        <v>43</v>
      </c>
      <c r="H6" s="131">
        <v>5</v>
      </c>
      <c r="I6" s="131">
        <v>9</v>
      </c>
      <c r="J6" s="131">
        <v>9</v>
      </c>
      <c r="K6" s="130">
        <f>SUM(C6:J6)</f>
        <v>105</v>
      </c>
    </row>
    <row r="7" spans="1:23" ht="15">
      <c r="A7" s="18" t="s">
        <v>11</v>
      </c>
      <c r="B7" s="11" t="s">
        <v>6</v>
      </c>
      <c r="C7" s="131"/>
      <c r="D7" s="131"/>
      <c r="E7" s="131"/>
      <c r="F7" s="131"/>
      <c r="G7" s="131"/>
      <c r="H7" s="131"/>
      <c r="I7" s="124"/>
      <c r="J7" s="132"/>
      <c r="K7" s="130">
        <f t="shared" ref="K7:K15" si="0">SUM(C7:J7)</f>
        <v>0</v>
      </c>
    </row>
    <row r="8" spans="1:23" ht="30">
      <c r="A8" s="18" t="s">
        <v>12</v>
      </c>
      <c r="B8" s="11">
        <v>41.43</v>
      </c>
      <c r="C8" s="131"/>
      <c r="D8" s="131"/>
      <c r="E8" s="131"/>
      <c r="F8" s="131"/>
      <c r="G8" s="131"/>
      <c r="H8" s="131"/>
      <c r="I8" s="124"/>
      <c r="J8" s="132"/>
      <c r="K8" s="130">
        <f t="shared" si="0"/>
        <v>0</v>
      </c>
    </row>
    <row r="9" spans="1:23" ht="30">
      <c r="A9" s="18" t="s">
        <v>13</v>
      </c>
      <c r="B9" s="11" t="s">
        <v>7</v>
      </c>
      <c r="C9" s="131"/>
      <c r="D9" s="131"/>
      <c r="E9" s="131"/>
      <c r="F9" s="131"/>
      <c r="G9" s="131"/>
      <c r="H9" s="131"/>
      <c r="I9" s="124"/>
      <c r="J9" s="132"/>
      <c r="K9" s="130">
        <f t="shared" si="0"/>
        <v>0</v>
      </c>
    </row>
    <row r="10" spans="1:23" ht="30">
      <c r="A10" s="18" t="s">
        <v>14</v>
      </c>
      <c r="B10" s="11" t="s">
        <v>20</v>
      </c>
      <c r="C10" s="131"/>
      <c r="D10" s="131"/>
      <c r="E10" s="131"/>
      <c r="F10" s="131"/>
      <c r="G10" s="131"/>
      <c r="H10" s="131"/>
      <c r="I10" s="124"/>
      <c r="J10" s="132"/>
      <c r="K10" s="130">
        <f t="shared" si="0"/>
        <v>0</v>
      </c>
    </row>
    <row r="11" spans="1:23" ht="15">
      <c r="A11" s="18" t="s">
        <v>15</v>
      </c>
      <c r="B11" s="11">
        <v>62.65</v>
      </c>
      <c r="C11" s="131"/>
      <c r="D11" s="131"/>
      <c r="E11" s="131"/>
      <c r="F11" s="131"/>
      <c r="G11" s="131"/>
      <c r="H11" s="131"/>
      <c r="I11" s="124"/>
      <c r="J11" s="132"/>
      <c r="K11" s="130">
        <f t="shared" si="0"/>
        <v>0</v>
      </c>
    </row>
    <row r="12" spans="1:23" ht="30">
      <c r="A12" s="18" t="s">
        <v>16</v>
      </c>
      <c r="B12" s="11">
        <v>68</v>
      </c>
      <c r="C12" s="131"/>
      <c r="D12" s="131"/>
      <c r="E12" s="131"/>
      <c r="F12" s="131"/>
      <c r="G12" s="131"/>
      <c r="H12" s="131"/>
      <c r="I12" s="124"/>
      <c r="J12" s="132"/>
      <c r="K12" s="130">
        <f t="shared" si="0"/>
        <v>0</v>
      </c>
    </row>
    <row r="13" spans="1:23" ht="30">
      <c r="A13" s="18" t="s">
        <v>17</v>
      </c>
      <c r="B13" s="11">
        <v>74.75</v>
      </c>
      <c r="C13" s="131"/>
      <c r="D13" s="131"/>
      <c r="E13" s="131"/>
      <c r="F13" s="131"/>
      <c r="G13" s="131"/>
      <c r="H13" s="131"/>
      <c r="I13" s="124"/>
      <c r="J13" s="132"/>
      <c r="K13" s="130">
        <f t="shared" si="0"/>
        <v>0</v>
      </c>
    </row>
    <row r="14" spans="1:23" ht="15">
      <c r="A14" s="18" t="s">
        <v>18</v>
      </c>
      <c r="B14" s="11">
        <v>77</v>
      </c>
      <c r="C14" s="131"/>
      <c r="D14" s="131"/>
      <c r="E14" s="131"/>
      <c r="F14" s="131"/>
      <c r="G14" s="131"/>
      <c r="H14" s="131"/>
      <c r="I14" s="124"/>
      <c r="J14" s="132"/>
      <c r="K14" s="130">
        <f t="shared" si="0"/>
        <v>0</v>
      </c>
    </row>
    <row r="15" spans="1:23" ht="15">
      <c r="A15" s="18" t="s">
        <v>19</v>
      </c>
      <c r="B15" s="11">
        <v>81.819999999999993</v>
      </c>
      <c r="C15" s="131"/>
      <c r="D15" s="131"/>
      <c r="E15" s="131"/>
      <c r="F15" s="131"/>
      <c r="G15" s="131"/>
      <c r="H15" s="131"/>
      <c r="I15" s="124"/>
      <c r="J15" s="132"/>
      <c r="K15" s="130">
        <f t="shared" si="0"/>
        <v>0</v>
      </c>
    </row>
    <row r="16" spans="1:23" ht="15">
      <c r="A16" s="104" t="s">
        <v>113</v>
      </c>
      <c r="B16" s="137" t="s">
        <v>114</v>
      </c>
      <c r="C16" s="138">
        <f>SUM(C6:C15)</f>
        <v>33</v>
      </c>
      <c r="D16" s="138">
        <f t="shared" ref="D16:J16" si="1">SUM(D6:D15)</f>
        <v>6</v>
      </c>
      <c r="E16" s="138">
        <f t="shared" si="1"/>
        <v>0</v>
      </c>
      <c r="F16" s="138">
        <f t="shared" si="1"/>
        <v>0</v>
      </c>
      <c r="G16" s="138">
        <f t="shared" si="1"/>
        <v>43</v>
      </c>
      <c r="H16" s="138">
        <f t="shared" si="1"/>
        <v>5</v>
      </c>
      <c r="I16" s="138">
        <f t="shared" si="1"/>
        <v>9</v>
      </c>
      <c r="J16" s="139">
        <f t="shared" si="1"/>
        <v>9</v>
      </c>
      <c r="K16" s="130">
        <f>SUM(K6:K15)</f>
        <v>105</v>
      </c>
    </row>
    <row r="18" spans="1:2" ht="15">
      <c r="A18" s="2" t="s">
        <v>21</v>
      </c>
      <c r="B18" s="4" t="s">
        <v>22</v>
      </c>
    </row>
    <row r="19" spans="1:2">
      <c r="A19" s="4" t="s">
        <v>160</v>
      </c>
      <c r="B19" s="1"/>
    </row>
    <row r="20" spans="1:2">
      <c r="A20" s="4"/>
      <c r="B20" s="1"/>
    </row>
  </sheetData>
  <mergeCells count="8">
    <mergeCell ref="B4:K4"/>
    <mergeCell ref="C5:K5"/>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16"/>
  <sheetViews>
    <sheetView workbookViewId="0">
      <selection activeCell="D26" sqref="D26"/>
    </sheetView>
  </sheetViews>
  <sheetFormatPr baseColWidth="10" defaultColWidth="9.1640625" defaultRowHeight="14"/>
  <cols>
    <col min="1" max="1" width="26.83203125" style="2" customWidth="1"/>
    <col min="2" max="2" width="7.5" style="1" customWidth="1"/>
    <col min="3" max="3" width="10.5" style="1" customWidth="1"/>
    <col min="4" max="4" width="16.83203125" style="1" customWidth="1"/>
    <col min="5" max="5" width="14.5" style="1" customWidth="1"/>
    <col min="6" max="16384" width="9.1640625" style="1"/>
  </cols>
  <sheetData>
    <row r="1" spans="1:8" ht="42.75" customHeight="1">
      <c r="A1" s="372" t="s">
        <v>506</v>
      </c>
      <c r="B1" s="376"/>
      <c r="C1" s="377"/>
      <c r="D1" s="377"/>
      <c r="E1" s="378"/>
    </row>
    <row r="2" spans="1:8" s="5" customFormat="1" ht="38.25" customHeight="1">
      <c r="A2" s="15"/>
      <c r="B2" s="379" t="s">
        <v>53</v>
      </c>
      <c r="C2" s="380"/>
      <c r="D2" s="381"/>
      <c r="E2" s="386" t="s">
        <v>475</v>
      </c>
    </row>
    <row r="3" spans="1:8" s="5" customFormat="1" ht="15" customHeight="1">
      <c r="A3" s="384" t="s">
        <v>567</v>
      </c>
      <c r="B3" s="382" t="s">
        <v>129</v>
      </c>
      <c r="C3" s="382"/>
      <c r="D3" s="383" t="s">
        <v>537</v>
      </c>
      <c r="E3" s="387"/>
    </row>
    <row r="4" spans="1:8" s="5" customFormat="1" ht="60">
      <c r="A4" s="385"/>
      <c r="B4" s="60" t="s">
        <v>92</v>
      </c>
      <c r="C4" s="60" t="s">
        <v>167</v>
      </c>
      <c r="D4" s="383"/>
      <c r="E4" s="388"/>
    </row>
    <row r="5" spans="1:8" s="6" customFormat="1" ht="15">
      <c r="A5" s="93" t="s">
        <v>568</v>
      </c>
      <c r="B5" s="28"/>
      <c r="C5" s="59"/>
      <c r="D5" s="59"/>
      <c r="E5" s="29"/>
    </row>
    <row r="6" spans="1:8" s="6" customFormat="1" ht="15">
      <c r="A6" s="27" t="s">
        <v>593</v>
      </c>
      <c r="B6" s="215">
        <v>3</v>
      </c>
      <c r="C6" s="216">
        <v>2</v>
      </c>
      <c r="D6" s="216">
        <v>1</v>
      </c>
      <c r="E6" s="69">
        <v>52.3</v>
      </c>
    </row>
    <row r="7" spans="1:8" s="6" customFormat="1" ht="15">
      <c r="A7" s="27" t="s">
        <v>117</v>
      </c>
      <c r="B7" s="215">
        <v>2</v>
      </c>
      <c r="C7" s="216">
        <v>2</v>
      </c>
      <c r="D7" s="216"/>
      <c r="E7" s="69"/>
    </row>
    <row r="8" spans="1:8" s="6" customFormat="1" ht="15">
      <c r="A8" s="27" t="s">
        <v>592</v>
      </c>
      <c r="B8" s="215">
        <v>13</v>
      </c>
      <c r="C8" s="216">
        <v>9</v>
      </c>
      <c r="D8" s="216"/>
      <c r="E8" s="69">
        <v>41.9</v>
      </c>
    </row>
    <row r="9" spans="1:8" s="6" customFormat="1" ht="15">
      <c r="A9" s="27" t="s">
        <v>117</v>
      </c>
      <c r="B9" s="215">
        <v>2</v>
      </c>
      <c r="C9" s="216">
        <v>2</v>
      </c>
      <c r="D9" s="216">
        <v>1</v>
      </c>
      <c r="E9" s="69"/>
    </row>
    <row r="11" spans="1:8" ht="38.25" customHeight="1">
      <c r="A11" s="333" t="s">
        <v>474</v>
      </c>
      <c r="B11" s="333"/>
      <c r="C11" s="333"/>
      <c r="D11" s="333"/>
      <c r="E11" s="333"/>
      <c r="F11" s="109"/>
      <c r="G11" s="109"/>
      <c r="H11" s="109"/>
    </row>
    <row r="12" spans="1:8" ht="31.5" customHeight="1">
      <c r="A12" s="333" t="s">
        <v>149</v>
      </c>
      <c r="B12" s="333"/>
      <c r="C12" s="333"/>
      <c r="D12" s="333"/>
      <c r="E12" s="333"/>
      <c r="F12" s="122"/>
      <c r="G12" s="122"/>
      <c r="H12" s="122"/>
    </row>
    <row r="13" spans="1:8" ht="31.5" customHeight="1">
      <c r="A13" s="333" t="s">
        <v>477</v>
      </c>
      <c r="B13" s="333"/>
      <c r="C13" s="333"/>
      <c r="D13" s="333"/>
      <c r="E13" s="333"/>
      <c r="F13" s="165"/>
      <c r="G13" s="165"/>
      <c r="H13" s="165"/>
    </row>
    <row r="14" spans="1:8">
      <c r="A14" s="300" t="s">
        <v>476</v>
      </c>
      <c r="B14" s="300"/>
      <c r="C14" s="300"/>
      <c r="D14" s="300"/>
      <c r="E14" s="300"/>
    </row>
    <row r="16" spans="1:8">
      <c r="A16" s="62"/>
    </row>
  </sheetData>
  <mergeCells count="10">
    <mergeCell ref="A12:E12"/>
    <mergeCell ref="A14:E14"/>
    <mergeCell ref="A1:E1"/>
    <mergeCell ref="B2:D2"/>
    <mergeCell ref="B3:C3"/>
    <mergeCell ref="D3:D4"/>
    <mergeCell ref="A11:E11"/>
    <mergeCell ref="A3:A4"/>
    <mergeCell ref="E2:E4"/>
    <mergeCell ref="A13:E13"/>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6"/>
  <sheetViews>
    <sheetView zoomScale="150" zoomScaleNormal="150" workbookViewId="0">
      <selection activeCell="D3" sqref="D3"/>
    </sheetView>
  </sheetViews>
  <sheetFormatPr baseColWidth="10" defaultColWidth="9.1640625" defaultRowHeight="14"/>
  <cols>
    <col min="1" max="1" width="22.5" style="2" customWidth="1"/>
    <col min="2" max="2" width="10.5" style="3" customWidth="1"/>
    <col min="3" max="3" width="11.5" style="1" customWidth="1"/>
    <col min="4" max="4" width="12" style="1" customWidth="1"/>
    <col min="5" max="5" width="24" style="1" customWidth="1"/>
    <col min="6" max="16384" width="9.1640625" style="1"/>
  </cols>
  <sheetData>
    <row r="1" spans="1:16" ht="140">
      <c r="A1" s="266" t="s">
        <v>465</v>
      </c>
      <c r="B1" s="264"/>
      <c r="C1" s="264"/>
      <c r="D1" s="264"/>
      <c r="E1" s="265"/>
    </row>
    <row r="2" spans="1:16" s="5" customFormat="1" ht="38.25" customHeight="1">
      <c r="A2" s="15" t="s">
        <v>567</v>
      </c>
      <c r="B2" s="267" t="s">
        <v>138</v>
      </c>
      <c r="C2" s="267"/>
      <c r="D2" s="262"/>
      <c r="E2" s="263" t="s">
        <v>4</v>
      </c>
    </row>
    <row r="3" spans="1:16" s="5" customFormat="1" ht="41.25" customHeight="1">
      <c r="A3" s="15" t="s">
        <v>568</v>
      </c>
      <c r="B3" s="262" t="s">
        <v>4</v>
      </c>
      <c r="C3" s="7" t="s">
        <v>69</v>
      </c>
      <c r="D3" s="262" t="s">
        <v>67</v>
      </c>
      <c r="E3" s="263"/>
    </row>
    <row r="4" spans="1:16" ht="12.75" customHeight="1">
      <c r="A4" s="18" t="s">
        <v>118</v>
      </c>
      <c r="B4" s="9" t="s">
        <v>594</v>
      </c>
      <c r="C4" s="10">
        <v>4</v>
      </c>
      <c r="D4" s="10">
        <v>0</v>
      </c>
      <c r="E4" s="167" t="s">
        <v>594</v>
      </c>
    </row>
    <row r="5" spans="1:16" ht="12.75" customHeight="1">
      <c r="A5" s="18" t="s">
        <v>119</v>
      </c>
      <c r="B5" s="11">
        <v>0</v>
      </c>
      <c r="C5" s="10">
        <v>0</v>
      </c>
      <c r="D5" s="10">
        <v>0</v>
      </c>
      <c r="E5" s="167" t="s">
        <v>586</v>
      </c>
    </row>
    <row r="6" spans="1:16" ht="15">
      <c r="A6" s="18" t="s">
        <v>120</v>
      </c>
      <c r="B6" s="11">
        <v>0</v>
      </c>
      <c r="C6" s="10">
        <v>0</v>
      </c>
      <c r="D6" s="10">
        <v>0</v>
      </c>
      <c r="E6" s="167" t="s">
        <v>586</v>
      </c>
    </row>
    <row r="7" spans="1:16" ht="30">
      <c r="A7" s="18" t="s">
        <v>121</v>
      </c>
      <c r="B7" s="11">
        <v>0</v>
      </c>
      <c r="C7" s="10">
        <v>0</v>
      </c>
      <c r="D7" s="10">
        <v>0</v>
      </c>
      <c r="E7" s="167" t="s">
        <v>586</v>
      </c>
    </row>
    <row r="8" spans="1:16" ht="30">
      <c r="A8" s="18" t="s">
        <v>122</v>
      </c>
      <c r="B8" s="11">
        <v>0</v>
      </c>
      <c r="C8" s="10">
        <v>0</v>
      </c>
      <c r="D8" s="10">
        <v>0</v>
      </c>
      <c r="E8" s="167" t="s">
        <v>586</v>
      </c>
    </row>
    <row r="9" spans="1:16" ht="16" thickBot="1">
      <c r="A9" s="146" t="s">
        <v>137</v>
      </c>
      <c r="B9" s="220">
        <v>122125</v>
      </c>
      <c r="C9" s="221">
        <v>19761</v>
      </c>
      <c r="D9" s="221">
        <v>0</v>
      </c>
      <c r="E9" s="222">
        <v>122125</v>
      </c>
    </row>
    <row r="10" spans="1:16">
      <c r="A10" s="125"/>
      <c r="B10" s="126"/>
      <c r="C10" s="121"/>
      <c r="D10" s="121"/>
      <c r="E10" s="121"/>
    </row>
    <row r="11" spans="1:16">
      <c r="A11" s="333" t="s">
        <v>123</v>
      </c>
      <c r="B11" s="333"/>
      <c r="C11" s="333"/>
      <c r="D11" s="333"/>
      <c r="E11" s="333"/>
    </row>
    <row r="12" spans="1:16" ht="50.25" customHeight="1">
      <c r="A12" s="366" t="s">
        <v>517</v>
      </c>
      <c r="B12" s="366"/>
      <c r="C12" s="366"/>
      <c r="D12" s="366"/>
      <c r="E12" s="366"/>
    </row>
    <row r="13" spans="1:16" ht="38.25" customHeight="1">
      <c r="A13" s="366" t="s">
        <v>518</v>
      </c>
      <c r="B13" s="366"/>
      <c r="C13" s="366"/>
      <c r="D13" s="366"/>
      <c r="E13" s="366"/>
    </row>
    <row r="14" spans="1:16" ht="30.75" customHeight="1">
      <c r="A14" s="333" t="s">
        <v>519</v>
      </c>
      <c r="B14" s="333"/>
      <c r="C14" s="333"/>
      <c r="D14" s="333"/>
      <c r="E14" s="333"/>
      <c r="F14" s="109"/>
      <c r="G14" s="109"/>
      <c r="H14" s="109"/>
      <c r="I14" s="109"/>
      <c r="J14" s="109"/>
      <c r="K14" s="109"/>
      <c r="L14" s="109"/>
      <c r="M14" s="109"/>
      <c r="N14" s="109"/>
      <c r="O14" s="109"/>
      <c r="P14" s="48"/>
    </row>
    <row r="15" spans="1:16" ht="30" customHeight="1">
      <c r="A15" s="333" t="s">
        <v>520</v>
      </c>
      <c r="B15" s="333"/>
      <c r="C15" s="333"/>
      <c r="D15" s="333"/>
      <c r="E15" s="333"/>
      <c r="F15" s="109"/>
      <c r="G15" s="109"/>
      <c r="H15" s="109"/>
      <c r="I15" s="109"/>
      <c r="J15" s="109"/>
      <c r="K15" s="109"/>
      <c r="L15" s="109"/>
      <c r="M15" s="109"/>
      <c r="N15" s="109"/>
      <c r="O15" s="109"/>
      <c r="P15" s="48"/>
    </row>
    <row r="16" spans="1:16" ht="30" customHeight="1">
      <c r="A16" s="389" t="s">
        <v>136</v>
      </c>
      <c r="B16" s="389"/>
      <c r="C16" s="389"/>
      <c r="D16" s="389"/>
      <c r="E16" s="389"/>
      <c r="F16" s="68"/>
    </row>
  </sheetData>
  <mergeCells count="6">
    <mergeCell ref="A14:E14"/>
    <mergeCell ref="A15:E15"/>
    <mergeCell ref="A16:E16"/>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K268"/>
  <sheetViews>
    <sheetView workbookViewId="0">
      <selection activeCell="D262" sqref="D262"/>
    </sheetView>
  </sheetViews>
  <sheetFormatPr baseColWidth="10" defaultColWidth="9.1640625" defaultRowHeight="14"/>
  <cols>
    <col min="1" max="1" width="51.83203125" style="259" customWidth="1"/>
    <col min="2" max="2" width="13" style="259" bestFit="1" customWidth="1"/>
    <col min="3" max="3" width="13" style="259" customWidth="1"/>
    <col min="4" max="4" width="11.5" style="259" customWidth="1"/>
    <col min="5" max="8" width="15.5" style="259" customWidth="1"/>
    <col min="9" max="16384" width="9.1640625" style="260"/>
  </cols>
  <sheetData>
    <row r="1" spans="1:10" ht="50" customHeight="1">
      <c r="A1" s="391" t="s">
        <v>449</v>
      </c>
      <c r="B1" s="392"/>
      <c r="C1" s="392"/>
      <c r="D1" s="392"/>
      <c r="E1" s="392"/>
      <c r="F1" s="392"/>
      <c r="G1" s="392"/>
      <c r="H1" s="392"/>
      <c r="I1" s="393"/>
      <c r="J1" s="261"/>
    </row>
    <row r="2" spans="1:10" s="239" customFormat="1" ht="38.25" customHeight="1" thickBot="1">
      <c r="A2" s="79" t="s">
        <v>580</v>
      </c>
      <c r="B2" s="394" t="s">
        <v>63</v>
      </c>
      <c r="C2" s="395"/>
      <c r="D2" s="396" t="s">
        <v>64</v>
      </c>
      <c r="E2" s="398" t="s">
        <v>65</v>
      </c>
      <c r="F2" s="396" t="s">
        <v>66</v>
      </c>
      <c r="G2" s="398" t="s">
        <v>139</v>
      </c>
      <c r="H2" s="396" t="s">
        <v>140</v>
      </c>
      <c r="I2" s="400" t="s">
        <v>116</v>
      </c>
    </row>
    <row r="3" spans="1:10" s="239" customFormat="1" ht="38.25" customHeight="1">
      <c r="A3" s="108" t="s">
        <v>90</v>
      </c>
      <c r="B3" s="228" t="s">
        <v>92</v>
      </c>
      <c r="C3" s="229" t="s">
        <v>156</v>
      </c>
      <c r="D3" s="397"/>
      <c r="E3" s="399"/>
      <c r="F3" s="397"/>
      <c r="G3" s="399"/>
      <c r="H3" s="397"/>
      <c r="I3" s="401"/>
    </row>
    <row r="4" spans="1:10" s="239" customFormat="1">
      <c r="A4" s="230" t="s">
        <v>180</v>
      </c>
      <c r="B4" s="231"/>
      <c r="C4" s="232"/>
      <c r="D4" s="233"/>
      <c r="E4" s="234"/>
      <c r="F4" s="235"/>
      <c r="G4" s="234"/>
      <c r="H4" s="235"/>
      <c r="I4" s="236">
        <f>SUM(B4,D4:H4)</f>
        <v>0</v>
      </c>
    </row>
    <row r="5" spans="1:10" s="239" customFormat="1">
      <c r="A5" s="230" t="s">
        <v>182</v>
      </c>
      <c r="B5" s="231">
        <v>1</v>
      </c>
      <c r="C5" s="237"/>
      <c r="D5" s="233">
        <v>1</v>
      </c>
      <c r="E5" s="234"/>
      <c r="F5" s="235"/>
      <c r="G5" s="238"/>
      <c r="H5" s="235"/>
      <c r="I5" s="236">
        <f t="shared" ref="I5:I68" si="0">SUM(B5,D5:H5)</f>
        <v>2</v>
      </c>
    </row>
    <row r="6" spans="1:10" s="239" customFormat="1">
      <c r="A6" s="230" t="s">
        <v>183</v>
      </c>
      <c r="B6" s="231"/>
      <c r="C6" s="237"/>
      <c r="D6" s="233"/>
      <c r="E6" s="234"/>
      <c r="F6" s="235"/>
      <c r="G6" s="238"/>
      <c r="H6" s="235"/>
      <c r="I6" s="236">
        <f t="shared" si="0"/>
        <v>0</v>
      </c>
    </row>
    <row r="7" spans="1:10" s="239" customFormat="1">
      <c r="A7" s="230" t="s">
        <v>82</v>
      </c>
      <c r="B7" s="231"/>
      <c r="C7" s="237"/>
      <c r="D7" s="233"/>
      <c r="E7" s="234"/>
      <c r="F7" s="235"/>
      <c r="G7" s="238"/>
      <c r="H7" s="235"/>
      <c r="I7" s="236">
        <f t="shared" si="0"/>
        <v>0</v>
      </c>
    </row>
    <row r="8" spans="1:10" s="239" customFormat="1">
      <c r="A8" s="230" t="s">
        <v>185</v>
      </c>
      <c r="B8" s="231"/>
      <c r="C8" s="237"/>
      <c r="D8" s="233"/>
      <c r="E8" s="234"/>
      <c r="F8" s="235"/>
      <c r="G8" s="238"/>
      <c r="H8" s="235"/>
      <c r="I8" s="236">
        <f t="shared" si="0"/>
        <v>0</v>
      </c>
    </row>
    <row r="9" spans="1:10" s="239" customFormat="1">
      <c r="A9" s="230" t="s">
        <v>186</v>
      </c>
      <c r="B9" s="231"/>
      <c r="C9" s="237"/>
      <c r="D9" s="233"/>
      <c r="E9" s="234"/>
      <c r="F9" s="235"/>
      <c r="G9" s="238"/>
      <c r="H9" s="235"/>
      <c r="I9" s="236">
        <f t="shared" si="0"/>
        <v>0</v>
      </c>
    </row>
    <row r="10" spans="1:10" s="239" customFormat="1">
      <c r="A10" s="230" t="s">
        <v>187</v>
      </c>
      <c r="B10" s="231"/>
      <c r="C10" s="237"/>
      <c r="D10" s="233"/>
      <c r="E10" s="234"/>
      <c r="F10" s="235"/>
      <c r="G10" s="238"/>
      <c r="H10" s="235"/>
      <c r="I10" s="236">
        <f t="shared" si="0"/>
        <v>0</v>
      </c>
    </row>
    <row r="11" spans="1:10" s="239" customFormat="1">
      <c r="A11" s="230" t="s">
        <v>188</v>
      </c>
      <c r="B11" s="231"/>
      <c r="C11" s="237"/>
      <c r="D11" s="233"/>
      <c r="E11" s="234"/>
      <c r="F11" s="235"/>
      <c r="G11" s="238"/>
      <c r="H11" s="235"/>
      <c r="I11" s="236">
        <f t="shared" si="0"/>
        <v>0</v>
      </c>
    </row>
    <row r="12" spans="1:10" s="239" customFormat="1">
      <c r="A12" s="230" t="s">
        <v>189</v>
      </c>
      <c r="B12" s="231"/>
      <c r="C12" s="237"/>
      <c r="D12" s="233"/>
      <c r="E12" s="234"/>
      <c r="F12" s="235"/>
      <c r="G12" s="238"/>
      <c r="H12" s="235"/>
      <c r="I12" s="236">
        <f t="shared" si="0"/>
        <v>0</v>
      </c>
    </row>
    <row r="13" spans="1:10" s="239" customFormat="1">
      <c r="A13" s="230" t="s">
        <v>190</v>
      </c>
      <c r="B13" s="231"/>
      <c r="C13" s="237"/>
      <c r="D13" s="233"/>
      <c r="E13" s="234"/>
      <c r="F13" s="235"/>
      <c r="G13" s="238"/>
      <c r="H13" s="235"/>
      <c r="I13" s="236">
        <f t="shared" si="0"/>
        <v>0</v>
      </c>
    </row>
    <row r="14" spans="1:10" s="239" customFormat="1">
      <c r="A14" s="230" t="s">
        <v>191</v>
      </c>
      <c r="B14" s="231"/>
      <c r="C14" s="237"/>
      <c r="D14" s="233"/>
      <c r="E14" s="234"/>
      <c r="F14" s="235"/>
      <c r="G14" s="238"/>
      <c r="H14" s="235"/>
      <c r="I14" s="236">
        <f t="shared" si="0"/>
        <v>0</v>
      </c>
    </row>
    <row r="15" spans="1:10" s="239" customFormat="1">
      <c r="A15" s="230" t="s">
        <v>192</v>
      </c>
      <c r="B15" s="231"/>
      <c r="C15" s="237"/>
      <c r="D15" s="233"/>
      <c r="E15" s="234"/>
      <c r="F15" s="235"/>
      <c r="G15" s="238"/>
      <c r="H15" s="235"/>
      <c r="I15" s="236">
        <f t="shared" si="0"/>
        <v>0</v>
      </c>
    </row>
    <row r="16" spans="1:10" s="239" customFormat="1">
      <c r="A16" s="230" t="s">
        <v>193</v>
      </c>
      <c r="B16" s="231">
        <v>2</v>
      </c>
      <c r="C16" s="237"/>
      <c r="D16" s="233"/>
      <c r="E16" s="234"/>
      <c r="F16" s="235"/>
      <c r="G16" s="238"/>
      <c r="H16" s="235"/>
      <c r="I16" s="236">
        <f t="shared" si="0"/>
        <v>2</v>
      </c>
    </row>
    <row r="17" spans="1:9" s="239" customFormat="1">
      <c r="A17" s="230" t="s">
        <v>194</v>
      </c>
      <c r="B17" s="231"/>
      <c r="C17" s="237"/>
      <c r="D17" s="233">
        <v>2</v>
      </c>
      <c r="E17" s="234"/>
      <c r="F17" s="235"/>
      <c r="G17" s="238"/>
      <c r="H17" s="235"/>
      <c r="I17" s="236">
        <f t="shared" si="0"/>
        <v>2</v>
      </c>
    </row>
    <row r="18" spans="1:9" s="239" customFormat="1">
      <c r="A18" s="230" t="s">
        <v>195</v>
      </c>
      <c r="B18" s="231"/>
      <c r="C18" s="237"/>
      <c r="D18" s="233"/>
      <c r="E18" s="234"/>
      <c r="F18" s="235"/>
      <c r="G18" s="238"/>
      <c r="H18" s="235"/>
      <c r="I18" s="236">
        <f t="shared" si="0"/>
        <v>0</v>
      </c>
    </row>
    <row r="19" spans="1:9" s="239" customFormat="1">
      <c r="A19" s="230" t="s">
        <v>251</v>
      </c>
      <c r="B19" s="231"/>
      <c r="C19" s="237"/>
      <c r="D19" s="233"/>
      <c r="E19" s="234"/>
      <c r="F19" s="235"/>
      <c r="G19" s="238"/>
      <c r="H19" s="235"/>
      <c r="I19" s="236">
        <f t="shared" si="0"/>
        <v>0</v>
      </c>
    </row>
    <row r="20" spans="1:9" s="239" customFormat="1">
      <c r="A20" s="230" t="s">
        <v>272</v>
      </c>
      <c r="B20" s="231"/>
      <c r="C20" s="237"/>
      <c r="D20" s="233"/>
      <c r="E20" s="234"/>
      <c r="F20" s="235"/>
      <c r="G20" s="238"/>
      <c r="H20" s="235"/>
      <c r="I20" s="236">
        <f t="shared" si="0"/>
        <v>0</v>
      </c>
    </row>
    <row r="21" spans="1:9" s="239" customFormat="1">
      <c r="A21" s="230" t="s">
        <v>197</v>
      </c>
      <c r="B21" s="231"/>
      <c r="C21" s="237"/>
      <c r="D21" s="233"/>
      <c r="E21" s="234"/>
      <c r="F21" s="235"/>
      <c r="G21" s="238"/>
      <c r="H21" s="235"/>
      <c r="I21" s="236">
        <f t="shared" si="0"/>
        <v>0</v>
      </c>
    </row>
    <row r="22" spans="1:9" s="239" customFormat="1">
      <c r="A22" s="230" t="s">
        <v>198</v>
      </c>
      <c r="B22" s="231"/>
      <c r="C22" s="237"/>
      <c r="D22" s="233"/>
      <c r="E22" s="234"/>
      <c r="F22" s="235"/>
      <c r="G22" s="238"/>
      <c r="H22" s="235"/>
      <c r="I22" s="236">
        <f t="shared" si="0"/>
        <v>0</v>
      </c>
    </row>
    <row r="23" spans="1:9" s="239" customFormat="1">
      <c r="A23" s="230" t="s">
        <v>199</v>
      </c>
      <c r="B23" s="231">
        <v>4</v>
      </c>
      <c r="C23" s="237"/>
      <c r="D23" s="233"/>
      <c r="E23" s="234">
        <v>3</v>
      </c>
      <c r="F23" s="235"/>
      <c r="G23" s="238"/>
      <c r="H23" s="235"/>
      <c r="I23" s="236">
        <f t="shared" si="0"/>
        <v>7</v>
      </c>
    </row>
    <row r="24" spans="1:9" s="239" customFormat="1">
      <c r="A24" s="230" t="s">
        <v>200</v>
      </c>
      <c r="B24" s="231"/>
      <c r="C24" s="237"/>
      <c r="D24" s="233"/>
      <c r="E24" s="234"/>
      <c r="F24" s="235"/>
      <c r="G24" s="238"/>
      <c r="H24" s="235"/>
      <c r="I24" s="236">
        <f t="shared" si="0"/>
        <v>0</v>
      </c>
    </row>
    <row r="25" spans="1:9" s="239" customFormat="1">
      <c r="A25" s="230" t="s">
        <v>201</v>
      </c>
      <c r="B25" s="231"/>
      <c r="C25" s="237"/>
      <c r="D25" s="233">
        <v>2</v>
      </c>
      <c r="E25" s="234"/>
      <c r="F25" s="235"/>
      <c r="G25" s="238"/>
      <c r="H25" s="235"/>
      <c r="I25" s="236">
        <f t="shared" si="0"/>
        <v>2</v>
      </c>
    </row>
    <row r="26" spans="1:9" s="239" customFormat="1">
      <c r="A26" s="230" t="s">
        <v>202</v>
      </c>
      <c r="B26" s="231"/>
      <c r="C26" s="237"/>
      <c r="D26" s="233"/>
      <c r="E26" s="234"/>
      <c r="F26" s="235"/>
      <c r="G26" s="238"/>
      <c r="H26" s="235"/>
      <c r="I26" s="236">
        <f t="shared" si="0"/>
        <v>0</v>
      </c>
    </row>
    <row r="27" spans="1:9" s="239" customFormat="1">
      <c r="A27" s="230" t="s">
        <v>203</v>
      </c>
      <c r="B27" s="231"/>
      <c r="C27" s="237"/>
      <c r="D27" s="233"/>
      <c r="E27" s="234"/>
      <c r="F27" s="235"/>
      <c r="G27" s="238"/>
      <c r="H27" s="235"/>
      <c r="I27" s="236">
        <f t="shared" si="0"/>
        <v>0</v>
      </c>
    </row>
    <row r="28" spans="1:9" s="239" customFormat="1">
      <c r="A28" s="230" t="s">
        <v>204</v>
      </c>
      <c r="B28" s="231"/>
      <c r="C28" s="237"/>
      <c r="D28" s="233"/>
      <c r="E28" s="234"/>
      <c r="F28" s="235"/>
      <c r="G28" s="238"/>
      <c r="H28" s="235"/>
      <c r="I28" s="236">
        <f t="shared" si="0"/>
        <v>0</v>
      </c>
    </row>
    <row r="29" spans="1:9" s="239" customFormat="1">
      <c r="A29" s="230" t="s">
        <v>421</v>
      </c>
      <c r="B29" s="231"/>
      <c r="C29" s="237"/>
      <c r="D29" s="233"/>
      <c r="E29" s="234"/>
      <c r="F29" s="235"/>
      <c r="G29" s="238"/>
      <c r="H29" s="235"/>
      <c r="I29" s="236">
        <f t="shared" si="0"/>
        <v>0</v>
      </c>
    </row>
    <row r="30" spans="1:9" s="239" customFormat="1">
      <c r="A30" s="230" t="s">
        <v>206</v>
      </c>
      <c r="B30" s="231"/>
      <c r="C30" s="237"/>
      <c r="D30" s="233"/>
      <c r="E30" s="234"/>
      <c r="F30" s="235"/>
      <c r="G30" s="238"/>
      <c r="H30" s="235"/>
      <c r="I30" s="236">
        <f t="shared" si="0"/>
        <v>0</v>
      </c>
    </row>
    <row r="31" spans="1:9" s="239" customFormat="1">
      <c r="A31" s="230" t="s">
        <v>207</v>
      </c>
      <c r="B31" s="231"/>
      <c r="C31" s="237"/>
      <c r="D31" s="233"/>
      <c r="E31" s="234"/>
      <c r="F31" s="235"/>
      <c r="G31" s="238"/>
      <c r="H31" s="235"/>
      <c r="I31" s="236">
        <f t="shared" si="0"/>
        <v>0</v>
      </c>
    </row>
    <row r="32" spans="1:9" s="239" customFormat="1">
      <c r="A32" s="230" t="s">
        <v>208</v>
      </c>
      <c r="B32" s="231"/>
      <c r="C32" s="237"/>
      <c r="D32" s="233"/>
      <c r="E32" s="234"/>
      <c r="F32" s="235"/>
      <c r="G32" s="238"/>
      <c r="H32" s="235"/>
      <c r="I32" s="236">
        <f t="shared" si="0"/>
        <v>0</v>
      </c>
    </row>
    <row r="33" spans="1:9" s="239" customFormat="1">
      <c r="A33" s="230" t="s">
        <v>209</v>
      </c>
      <c r="B33" s="231"/>
      <c r="C33" s="237"/>
      <c r="D33" s="233"/>
      <c r="E33" s="234"/>
      <c r="F33" s="235"/>
      <c r="G33" s="238"/>
      <c r="H33" s="235"/>
      <c r="I33" s="236">
        <f t="shared" si="0"/>
        <v>0</v>
      </c>
    </row>
    <row r="34" spans="1:9" s="239" customFormat="1">
      <c r="A34" s="230" t="s">
        <v>210</v>
      </c>
      <c r="B34" s="231"/>
      <c r="C34" s="237"/>
      <c r="D34" s="233">
        <v>2</v>
      </c>
      <c r="E34" s="234">
        <v>1</v>
      </c>
      <c r="F34" s="235">
        <v>1</v>
      </c>
      <c r="G34" s="238"/>
      <c r="H34" s="235"/>
      <c r="I34" s="236">
        <f t="shared" si="0"/>
        <v>4</v>
      </c>
    </row>
    <row r="35" spans="1:9" s="239" customFormat="1">
      <c r="A35" s="230" t="s">
        <v>212</v>
      </c>
      <c r="B35" s="231"/>
      <c r="C35" s="237"/>
      <c r="D35" s="233"/>
      <c r="E35" s="234"/>
      <c r="F35" s="235"/>
      <c r="G35" s="238"/>
      <c r="H35" s="235"/>
      <c r="I35" s="236">
        <f t="shared" si="0"/>
        <v>0</v>
      </c>
    </row>
    <row r="36" spans="1:9" s="239" customFormat="1">
      <c r="A36" s="230" t="s">
        <v>211</v>
      </c>
      <c r="B36" s="231"/>
      <c r="C36" s="237"/>
      <c r="D36" s="233"/>
      <c r="E36" s="234"/>
      <c r="F36" s="235"/>
      <c r="G36" s="238"/>
      <c r="H36" s="235"/>
      <c r="I36" s="236">
        <f t="shared" si="0"/>
        <v>0</v>
      </c>
    </row>
    <row r="37" spans="1:9" s="239" customFormat="1">
      <c r="A37" s="230" t="s">
        <v>214</v>
      </c>
      <c r="B37" s="231"/>
      <c r="C37" s="237"/>
      <c r="D37" s="233">
        <v>1</v>
      </c>
      <c r="E37" s="234"/>
      <c r="F37" s="235"/>
      <c r="G37" s="238"/>
      <c r="H37" s="235"/>
      <c r="I37" s="236">
        <f t="shared" si="0"/>
        <v>1</v>
      </c>
    </row>
    <row r="38" spans="1:9" s="239" customFormat="1">
      <c r="A38" s="230" t="s">
        <v>215</v>
      </c>
      <c r="B38" s="231"/>
      <c r="C38" s="237"/>
      <c r="D38" s="233"/>
      <c r="E38" s="234"/>
      <c r="F38" s="235"/>
      <c r="G38" s="238"/>
      <c r="H38" s="235"/>
      <c r="I38" s="236">
        <f t="shared" si="0"/>
        <v>0</v>
      </c>
    </row>
    <row r="39" spans="1:9" s="239" customFormat="1">
      <c r="A39" s="230" t="s">
        <v>216</v>
      </c>
      <c r="B39" s="231"/>
      <c r="C39" s="237"/>
      <c r="D39" s="233"/>
      <c r="E39" s="234"/>
      <c r="F39" s="235"/>
      <c r="G39" s="238"/>
      <c r="H39" s="235"/>
      <c r="I39" s="236">
        <f t="shared" si="0"/>
        <v>0</v>
      </c>
    </row>
    <row r="40" spans="1:9" s="239" customFormat="1">
      <c r="A40" s="230" t="s">
        <v>310</v>
      </c>
      <c r="B40" s="231"/>
      <c r="C40" s="237"/>
      <c r="D40" s="233"/>
      <c r="E40" s="234"/>
      <c r="F40" s="235"/>
      <c r="G40" s="238"/>
      <c r="H40" s="235"/>
      <c r="I40" s="236">
        <f t="shared" si="0"/>
        <v>0</v>
      </c>
    </row>
    <row r="41" spans="1:9" s="239" customFormat="1">
      <c r="A41" s="230" t="s">
        <v>217</v>
      </c>
      <c r="B41" s="231"/>
      <c r="C41" s="237"/>
      <c r="D41" s="233"/>
      <c r="E41" s="234"/>
      <c r="F41" s="235"/>
      <c r="G41" s="238"/>
      <c r="H41" s="235"/>
      <c r="I41" s="236">
        <f t="shared" si="0"/>
        <v>0</v>
      </c>
    </row>
    <row r="42" spans="1:9" s="239" customFormat="1">
      <c r="A42" s="230" t="s">
        <v>218</v>
      </c>
      <c r="B42" s="231"/>
      <c r="C42" s="237"/>
      <c r="D42" s="233"/>
      <c r="E42" s="234"/>
      <c r="F42" s="235"/>
      <c r="G42" s="238"/>
      <c r="H42" s="235"/>
      <c r="I42" s="236">
        <f t="shared" si="0"/>
        <v>0</v>
      </c>
    </row>
    <row r="43" spans="1:9" s="239" customFormat="1">
      <c r="A43" s="230" t="s">
        <v>219</v>
      </c>
      <c r="B43" s="231"/>
      <c r="C43" s="237"/>
      <c r="D43" s="233"/>
      <c r="E43" s="234"/>
      <c r="F43" s="235"/>
      <c r="G43" s="238"/>
      <c r="H43" s="235"/>
      <c r="I43" s="236">
        <f t="shared" si="0"/>
        <v>0</v>
      </c>
    </row>
    <row r="44" spans="1:9" s="239" customFormat="1">
      <c r="A44" s="230" t="s">
        <v>220</v>
      </c>
      <c r="B44" s="231"/>
      <c r="C44" s="237"/>
      <c r="D44" s="233"/>
      <c r="E44" s="234"/>
      <c r="F44" s="235"/>
      <c r="G44" s="238"/>
      <c r="H44" s="235"/>
      <c r="I44" s="236">
        <f t="shared" si="0"/>
        <v>0</v>
      </c>
    </row>
    <row r="45" spans="1:9" s="239" customFormat="1">
      <c r="A45" s="230" t="s">
        <v>494</v>
      </c>
      <c r="B45" s="231"/>
      <c r="C45" s="237"/>
      <c r="D45" s="233"/>
      <c r="E45" s="234"/>
      <c r="F45" s="235"/>
      <c r="G45" s="238"/>
      <c r="H45" s="235"/>
      <c r="I45" s="236">
        <f t="shared" si="0"/>
        <v>0</v>
      </c>
    </row>
    <row r="46" spans="1:9" s="239" customFormat="1">
      <c r="A46" s="230" t="s">
        <v>221</v>
      </c>
      <c r="B46" s="231"/>
      <c r="C46" s="237"/>
      <c r="D46" s="233">
        <v>3</v>
      </c>
      <c r="E46" s="234">
        <v>2</v>
      </c>
      <c r="F46" s="235"/>
      <c r="G46" s="238"/>
      <c r="H46" s="235"/>
      <c r="I46" s="236">
        <f t="shared" si="0"/>
        <v>5</v>
      </c>
    </row>
    <row r="47" spans="1:9" s="239" customFormat="1">
      <c r="A47" s="230" t="s">
        <v>403</v>
      </c>
      <c r="B47" s="231"/>
      <c r="C47" s="237"/>
      <c r="D47" s="233">
        <v>1</v>
      </c>
      <c r="E47" s="234">
        <v>1</v>
      </c>
      <c r="F47" s="235"/>
      <c r="G47" s="238"/>
      <c r="H47" s="235"/>
      <c r="I47" s="236">
        <f t="shared" si="0"/>
        <v>2</v>
      </c>
    </row>
    <row r="48" spans="1:9" s="239" customFormat="1">
      <c r="A48" s="230" t="s">
        <v>222</v>
      </c>
      <c r="B48" s="231">
        <v>1</v>
      </c>
      <c r="C48" s="237"/>
      <c r="D48" s="233"/>
      <c r="E48" s="234">
        <v>1</v>
      </c>
      <c r="F48" s="235"/>
      <c r="G48" s="238"/>
      <c r="H48" s="235"/>
      <c r="I48" s="236">
        <f t="shared" si="0"/>
        <v>2</v>
      </c>
    </row>
    <row r="49" spans="1:9" s="239" customFormat="1">
      <c r="A49" s="230" t="s">
        <v>223</v>
      </c>
      <c r="B49" s="231"/>
      <c r="C49" s="237"/>
      <c r="D49" s="233"/>
      <c r="E49" s="234"/>
      <c r="F49" s="235"/>
      <c r="G49" s="238"/>
      <c r="H49" s="235"/>
      <c r="I49" s="236">
        <f t="shared" si="0"/>
        <v>0</v>
      </c>
    </row>
    <row r="50" spans="1:9" s="239" customFormat="1">
      <c r="A50" s="230" t="s">
        <v>390</v>
      </c>
      <c r="B50" s="231"/>
      <c r="C50" s="237"/>
      <c r="D50" s="233"/>
      <c r="E50" s="234"/>
      <c r="F50" s="235"/>
      <c r="G50" s="238"/>
      <c r="H50" s="235"/>
      <c r="I50" s="236">
        <f t="shared" si="0"/>
        <v>0</v>
      </c>
    </row>
    <row r="51" spans="1:9" s="239" customFormat="1">
      <c r="A51" s="230" t="s">
        <v>423</v>
      </c>
      <c r="B51" s="231"/>
      <c r="C51" s="237"/>
      <c r="D51" s="233"/>
      <c r="E51" s="234"/>
      <c r="F51" s="235"/>
      <c r="G51" s="238"/>
      <c r="H51" s="235"/>
      <c r="I51" s="236">
        <f t="shared" si="0"/>
        <v>0</v>
      </c>
    </row>
    <row r="52" spans="1:9" s="239" customFormat="1">
      <c r="A52" s="230" t="s">
        <v>322</v>
      </c>
      <c r="B52" s="231"/>
      <c r="C52" s="237"/>
      <c r="D52" s="233"/>
      <c r="E52" s="234"/>
      <c r="F52" s="235"/>
      <c r="G52" s="238"/>
      <c r="H52" s="235"/>
      <c r="I52" s="236">
        <f t="shared" si="0"/>
        <v>0</v>
      </c>
    </row>
    <row r="53" spans="1:9" s="239" customFormat="1">
      <c r="A53" s="230" t="s">
        <v>224</v>
      </c>
      <c r="B53" s="231"/>
      <c r="C53" s="237"/>
      <c r="D53" s="233"/>
      <c r="E53" s="234"/>
      <c r="F53" s="235"/>
      <c r="G53" s="238"/>
      <c r="H53" s="235"/>
      <c r="I53" s="236">
        <f t="shared" si="0"/>
        <v>0</v>
      </c>
    </row>
    <row r="54" spans="1:9" s="239" customFormat="1">
      <c r="A54" s="230" t="s">
        <v>225</v>
      </c>
      <c r="B54" s="231"/>
      <c r="C54" s="237"/>
      <c r="D54" s="233"/>
      <c r="E54" s="234"/>
      <c r="F54" s="235"/>
      <c r="G54" s="238"/>
      <c r="H54" s="235"/>
      <c r="I54" s="236">
        <f t="shared" si="0"/>
        <v>0</v>
      </c>
    </row>
    <row r="55" spans="1:9" s="239" customFormat="1">
      <c r="A55" s="230" t="s">
        <v>226</v>
      </c>
      <c r="B55" s="231"/>
      <c r="C55" s="237"/>
      <c r="D55" s="233"/>
      <c r="E55" s="234"/>
      <c r="F55" s="235"/>
      <c r="G55" s="238"/>
      <c r="H55" s="235"/>
      <c r="I55" s="236">
        <f t="shared" si="0"/>
        <v>0</v>
      </c>
    </row>
    <row r="56" spans="1:9" s="239" customFormat="1">
      <c r="A56" s="230" t="s">
        <v>227</v>
      </c>
      <c r="B56" s="231"/>
      <c r="C56" s="237"/>
      <c r="D56" s="233">
        <v>2</v>
      </c>
      <c r="E56" s="234"/>
      <c r="F56" s="235"/>
      <c r="G56" s="238"/>
      <c r="H56" s="235"/>
      <c r="I56" s="236">
        <f t="shared" si="0"/>
        <v>2</v>
      </c>
    </row>
    <row r="57" spans="1:9" s="239" customFormat="1">
      <c r="A57" s="230" t="s">
        <v>228</v>
      </c>
      <c r="B57" s="231"/>
      <c r="C57" s="237"/>
      <c r="D57" s="233"/>
      <c r="E57" s="234"/>
      <c r="F57" s="235"/>
      <c r="G57" s="238"/>
      <c r="H57" s="235"/>
      <c r="I57" s="236">
        <f t="shared" si="0"/>
        <v>0</v>
      </c>
    </row>
    <row r="58" spans="1:9" s="239" customFormat="1">
      <c r="A58" s="230" t="s">
        <v>230</v>
      </c>
      <c r="B58" s="231"/>
      <c r="C58" s="237"/>
      <c r="D58" s="233"/>
      <c r="E58" s="234"/>
      <c r="F58" s="235">
        <v>1</v>
      </c>
      <c r="G58" s="238"/>
      <c r="H58" s="235"/>
      <c r="I58" s="236">
        <f t="shared" si="0"/>
        <v>1</v>
      </c>
    </row>
    <row r="59" spans="1:9" s="239" customFormat="1">
      <c r="A59" s="230" t="s">
        <v>231</v>
      </c>
      <c r="B59" s="231"/>
      <c r="C59" s="237"/>
      <c r="D59" s="233"/>
      <c r="E59" s="234">
        <v>1</v>
      </c>
      <c r="F59" s="235"/>
      <c r="G59" s="238"/>
      <c r="H59" s="235"/>
      <c r="I59" s="236">
        <f t="shared" si="0"/>
        <v>1</v>
      </c>
    </row>
    <row r="60" spans="1:9" s="239" customFormat="1">
      <c r="A60" s="230" t="s">
        <v>232</v>
      </c>
      <c r="B60" s="231"/>
      <c r="C60" s="237"/>
      <c r="D60" s="233"/>
      <c r="E60" s="234"/>
      <c r="F60" s="235"/>
      <c r="G60" s="238"/>
      <c r="H60" s="235"/>
      <c r="I60" s="236">
        <f t="shared" si="0"/>
        <v>0</v>
      </c>
    </row>
    <row r="61" spans="1:9" s="239" customFormat="1">
      <c r="A61" s="230" t="s">
        <v>233</v>
      </c>
      <c r="B61" s="231"/>
      <c r="C61" s="237"/>
      <c r="D61" s="233"/>
      <c r="E61" s="234"/>
      <c r="F61" s="235"/>
      <c r="G61" s="238"/>
      <c r="H61" s="235"/>
      <c r="I61" s="236">
        <f t="shared" si="0"/>
        <v>0</v>
      </c>
    </row>
    <row r="62" spans="1:9" s="239" customFormat="1">
      <c r="A62" s="230" t="s">
        <v>387</v>
      </c>
      <c r="B62" s="231"/>
      <c r="C62" s="237"/>
      <c r="D62" s="233"/>
      <c r="E62" s="234"/>
      <c r="F62" s="235"/>
      <c r="G62" s="238"/>
      <c r="H62" s="235"/>
      <c r="I62" s="236">
        <f t="shared" si="0"/>
        <v>0</v>
      </c>
    </row>
    <row r="63" spans="1:9" s="239" customFormat="1">
      <c r="A63" s="230" t="s">
        <v>325</v>
      </c>
      <c r="B63" s="231"/>
      <c r="C63" s="237"/>
      <c r="D63" s="233"/>
      <c r="E63" s="234"/>
      <c r="F63" s="235"/>
      <c r="G63" s="238"/>
      <c r="H63" s="235"/>
      <c r="I63" s="236">
        <f t="shared" si="0"/>
        <v>0</v>
      </c>
    </row>
    <row r="64" spans="1:9" s="239" customFormat="1">
      <c r="A64" s="230" t="s">
        <v>234</v>
      </c>
      <c r="B64" s="231"/>
      <c r="C64" s="237"/>
      <c r="D64" s="233"/>
      <c r="E64" s="234"/>
      <c r="F64" s="235"/>
      <c r="G64" s="238"/>
      <c r="H64" s="235"/>
      <c r="I64" s="236">
        <f t="shared" si="0"/>
        <v>0</v>
      </c>
    </row>
    <row r="65" spans="1:9" s="239" customFormat="1">
      <c r="A65" s="230" t="s">
        <v>235</v>
      </c>
      <c r="B65" s="231"/>
      <c r="C65" s="237"/>
      <c r="D65" s="233"/>
      <c r="E65" s="234"/>
      <c r="F65" s="235"/>
      <c r="G65" s="238"/>
      <c r="H65" s="235"/>
      <c r="I65" s="236">
        <f t="shared" si="0"/>
        <v>0</v>
      </c>
    </row>
    <row r="66" spans="1:9" s="239" customFormat="1">
      <c r="A66" s="230" t="s">
        <v>236</v>
      </c>
      <c r="B66" s="231">
        <v>10</v>
      </c>
      <c r="C66" s="237"/>
      <c r="D66" s="233"/>
      <c r="E66" s="234">
        <v>1</v>
      </c>
      <c r="F66" s="235"/>
      <c r="G66" s="238"/>
      <c r="H66" s="235"/>
      <c r="I66" s="236">
        <f t="shared" si="0"/>
        <v>11</v>
      </c>
    </row>
    <row r="67" spans="1:9" s="239" customFormat="1">
      <c r="A67" s="230" t="s">
        <v>240</v>
      </c>
      <c r="B67" s="231"/>
      <c r="C67" s="237"/>
      <c r="D67" s="233"/>
      <c r="E67" s="234"/>
      <c r="F67" s="235"/>
      <c r="G67" s="238"/>
      <c r="H67" s="235"/>
      <c r="I67" s="236">
        <f t="shared" si="0"/>
        <v>0</v>
      </c>
    </row>
    <row r="68" spans="1:9" s="239" customFormat="1">
      <c r="A68" s="230" t="s">
        <v>237</v>
      </c>
      <c r="B68" s="231">
        <v>10</v>
      </c>
      <c r="C68" s="237"/>
      <c r="D68" s="233">
        <v>6</v>
      </c>
      <c r="E68" s="234">
        <v>1</v>
      </c>
      <c r="F68" s="235"/>
      <c r="G68" s="238"/>
      <c r="H68" s="235"/>
      <c r="I68" s="236">
        <f t="shared" si="0"/>
        <v>17</v>
      </c>
    </row>
    <row r="69" spans="1:9" s="239" customFormat="1">
      <c r="A69" s="230" t="s">
        <v>241</v>
      </c>
      <c r="B69" s="231"/>
      <c r="C69" s="237"/>
      <c r="D69" s="233"/>
      <c r="E69" s="234"/>
      <c r="F69" s="235"/>
      <c r="G69" s="238"/>
      <c r="H69" s="235"/>
      <c r="I69" s="236">
        <f t="shared" ref="I69:I132" si="1">SUM(B69,D69:H69)</f>
        <v>0</v>
      </c>
    </row>
    <row r="70" spans="1:9" s="239" customFormat="1">
      <c r="A70" s="230" t="s">
        <v>242</v>
      </c>
      <c r="B70" s="231"/>
      <c r="C70" s="237"/>
      <c r="D70" s="233"/>
      <c r="E70" s="234"/>
      <c r="F70" s="235"/>
      <c r="G70" s="238"/>
      <c r="H70" s="235"/>
      <c r="I70" s="236">
        <f t="shared" si="1"/>
        <v>0</v>
      </c>
    </row>
    <row r="71" spans="1:9" s="239" customFormat="1">
      <c r="A71" s="230" t="s">
        <v>243</v>
      </c>
      <c r="B71" s="231"/>
      <c r="C71" s="237"/>
      <c r="D71" s="233">
        <v>1</v>
      </c>
      <c r="E71" s="234"/>
      <c r="F71" s="235"/>
      <c r="G71" s="238"/>
      <c r="H71" s="235"/>
      <c r="I71" s="236">
        <f t="shared" si="1"/>
        <v>1</v>
      </c>
    </row>
    <row r="72" spans="1:9" s="239" customFormat="1">
      <c r="A72" s="230" t="s">
        <v>244</v>
      </c>
      <c r="B72" s="231"/>
      <c r="C72" s="237"/>
      <c r="D72" s="233"/>
      <c r="E72" s="234"/>
      <c r="F72" s="235"/>
      <c r="G72" s="238"/>
      <c r="H72" s="235"/>
      <c r="I72" s="236">
        <f t="shared" si="1"/>
        <v>0</v>
      </c>
    </row>
    <row r="73" spans="1:9" s="239" customFormat="1">
      <c r="A73" s="230" t="s">
        <v>245</v>
      </c>
      <c r="B73" s="231"/>
      <c r="C73" s="237"/>
      <c r="D73" s="233"/>
      <c r="E73" s="234"/>
      <c r="F73" s="235"/>
      <c r="G73" s="238"/>
      <c r="H73" s="235"/>
      <c r="I73" s="236">
        <f>SUM(B73,D73:H73)</f>
        <v>0</v>
      </c>
    </row>
    <row r="74" spans="1:9" s="239" customFormat="1">
      <c r="A74" s="230" t="s">
        <v>246</v>
      </c>
      <c r="B74" s="231"/>
      <c r="C74" s="237"/>
      <c r="E74" s="234"/>
      <c r="F74" s="235"/>
      <c r="G74" s="238"/>
      <c r="H74" s="235"/>
      <c r="I74" s="236">
        <f t="shared" si="1"/>
        <v>0</v>
      </c>
    </row>
    <row r="75" spans="1:9" s="239" customFormat="1">
      <c r="A75" s="230" t="s">
        <v>247</v>
      </c>
      <c r="B75" s="231"/>
      <c r="C75" s="237"/>
      <c r="D75" s="233"/>
      <c r="E75" s="234"/>
      <c r="F75" s="235"/>
      <c r="G75" s="238"/>
      <c r="H75" s="235"/>
      <c r="I75" s="236">
        <f t="shared" si="1"/>
        <v>0</v>
      </c>
    </row>
    <row r="76" spans="1:9" s="239" customFormat="1">
      <c r="A76" s="230" t="s">
        <v>250</v>
      </c>
      <c r="B76" s="231"/>
      <c r="C76" s="237"/>
      <c r="D76" s="233"/>
      <c r="E76" s="234"/>
      <c r="F76" s="235"/>
      <c r="G76" s="238"/>
      <c r="H76" s="235"/>
      <c r="I76" s="236">
        <f t="shared" si="1"/>
        <v>0</v>
      </c>
    </row>
    <row r="77" spans="1:9" s="239" customFormat="1">
      <c r="A77" s="230" t="s">
        <v>252</v>
      </c>
      <c r="B77" s="231"/>
      <c r="C77" s="237"/>
      <c r="D77" s="233"/>
      <c r="E77" s="234"/>
      <c r="F77" s="235"/>
      <c r="G77" s="238"/>
      <c r="H77" s="235"/>
      <c r="I77" s="236">
        <f t="shared" si="1"/>
        <v>0</v>
      </c>
    </row>
    <row r="78" spans="1:9" s="239" customFormat="1">
      <c r="A78" s="230" t="s">
        <v>254</v>
      </c>
      <c r="B78" s="231"/>
      <c r="C78" s="237"/>
      <c r="D78" s="233"/>
      <c r="E78" s="234"/>
      <c r="F78" s="235"/>
      <c r="G78" s="238"/>
      <c r="H78" s="235"/>
      <c r="I78" s="236">
        <f t="shared" si="1"/>
        <v>0</v>
      </c>
    </row>
    <row r="79" spans="1:9" s="239" customFormat="1">
      <c r="A79" s="230" t="s">
        <v>256</v>
      </c>
      <c r="B79" s="231"/>
      <c r="C79" s="237"/>
      <c r="D79" s="233"/>
      <c r="E79" s="234"/>
      <c r="F79" s="235"/>
      <c r="G79" s="238"/>
      <c r="H79" s="235"/>
      <c r="I79" s="236">
        <f t="shared" si="1"/>
        <v>0</v>
      </c>
    </row>
    <row r="80" spans="1:9" s="239" customFormat="1">
      <c r="A80" s="230" t="s">
        <v>257</v>
      </c>
      <c r="B80" s="231"/>
      <c r="C80" s="237"/>
      <c r="D80" s="233"/>
      <c r="E80" s="234"/>
      <c r="F80" s="235"/>
      <c r="G80" s="238"/>
      <c r="H80" s="235"/>
      <c r="I80" s="236">
        <f t="shared" si="1"/>
        <v>0</v>
      </c>
    </row>
    <row r="81" spans="1:11" s="239" customFormat="1">
      <c r="A81" s="230" t="s">
        <v>259</v>
      </c>
      <c r="B81" s="231"/>
      <c r="C81" s="237"/>
      <c r="D81" s="233"/>
      <c r="E81" s="234">
        <v>6</v>
      </c>
      <c r="F81" s="235"/>
      <c r="G81" s="238"/>
      <c r="H81" s="235"/>
      <c r="I81" s="236">
        <f t="shared" si="1"/>
        <v>6</v>
      </c>
    </row>
    <row r="82" spans="1:11" s="239" customFormat="1">
      <c r="A82" s="230" t="s">
        <v>260</v>
      </c>
      <c r="B82" s="231"/>
      <c r="C82" s="237"/>
      <c r="D82" s="233">
        <v>2</v>
      </c>
      <c r="E82" s="234">
        <v>1</v>
      </c>
      <c r="F82" s="235"/>
      <c r="G82" s="238"/>
      <c r="H82" s="235"/>
      <c r="I82" s="236">
        <f t="shared" si="1"/>
        <v>3</v>
      </c>
    </row>
    <row r="83" spans="1:11" s="239" customFormat="1">
      <c r="A83" s="230" t="s">
        <v>261</v>
      </c>
      <c r="B83" s="231"/>
      <c r="C83" s="237"/>
      <c r="D83" s="233">
        <v>6</v>
      </c>
      <c r="E83" s="234"/>
      <c r="F83" s="235"/>
      <c r="G83" s="238"/>
      <c r="H83" s="235"/>
      <c r="I83" s="236">
        <f t="shared" si="1"/>
        <v>6</v>
      </c>
    </row>
    <row r="84" spans="1:11" s="239" customFormat="1">
      <c r="A84" s="230" t="s">
        <v>262</v>
      </c>
      <c r="B84" s="231"/>
      <c r="C84" s="237"/>
      <c r="D84" s="233"/>
      <c r="E84" s="234">
        <v>1</v>
      </c>
      <c r="F84" s="235"/>
      <c r="G84" s="238"/>
      <c r="H84" s="235"/>
      <c r="I84" s="236">
        <f t="shared" si="1"/>
        <v>1</v>
      </c>
    </row>
    <row r="85" spans="1:11" s="239" customFormat="1">
      <c r="A85" s="230" t="s">
        <v>263</v>
      </c>
      <c r="B85" s="231"/>
      <c r="C85" s="237"/>
      <c r="D85" s="233"/>
      <c r="E85" s="234"/>
      <c r="F85" s="235"/>
      <c r="G85" s="238"/>
      <c r="H85" s="235"/>
      <c r="I85" s="236">
        <f t="shared" si="1"/>
        <v>0</v>
      </c>
    </row>
    <row r="86" spans="1:11" s="239" customFormat="1">
      <c r="A86" s="230" t="s">
        <v>264</v>
      </c>
      <c r="B86" s="231"/>
      <c r="C86" s="237"/>
      <c r="D86" s="233">
        <v>5</v>
      </c>
      <c r="E86" s="234">
        <v>2</v>
      </c>
      <c r="F86" s="235">
        <v>1</v>
      </c>
      <c r="G86" s="238"/>
      <c r="H86" s="235"/>
      <c r="I86" s="236">
        <f t="shared" si="1"/>
        <v>8</v>
      </c>
    </row>
    <row r="87" spans="1:11" s="239" customFormat="1">
      <c r="A87" s="230" t="s">
        <v>265</v>
      </c>
      <c r="B87" s="231"/>
      <c r="C87" s="237"/>
      <c r="D87" s="233"/>
      <c r="E87" s="234">
        <v>2</v>
      </c>
      <c r="F87" s="235"/>
      <c r="G87" s="238"/>
      <c r="H87" s="235"/>
      <c r="I87" s="236">
        <f t="shared" si="1"/>
        <v>2</v>
      </c>
    </row>
    <row r="88" spans="1:11" s="239" customFormat="1">
      <c r="A88" s="230" t="s">
        <v>266</v>
      </c>
      <c r="B88" s="231"/>
      <c r="C88" s="237"/>
      <c r="D88" s="233"/>
      <c r="E88" s="234"/>
      <c r="F88" s="235"/>
      <c r="G88" s="238"/>
      <c r="H88" s="235"/>
      <c r="I88" s="236">
        <f t="shared" si="1"/>
        <v>0</v>
      </c>
    </row>
    <row r="89" spans="1:11" s="239" customFormat="1">
      <c r="A89" s="230" t="s">
        <v>267</v>
      </c>
      <c r="B89" s="231">
        <v>7</v>
      </c>
      <c r="C89" s="237"/>
      <c r="D89" s="233">
        <v>6</v>
      </c>
      <c r="E89" s="234">
        <v>1</v>
      </c>
      <c r="F89" s="235">
        <v>1</v>
      </c>
      <c r="G89" s="238"/>
      <c r="H89" s="235"/>
      <c r="I89" s="236">
        <f t="shared" si="1"/>
        <v>15</v>
      </c>
    </row>
    <row r="90" spans="1:11" s="239" customFormat="1">
      <c r="A90" s="230" t="s">
        <v>269</v>
      </c>
      <c r="B90" s="231"/>
      <c r="C90" s="237"/>
      <c r="D90" s="233"/>
      <c r="E90" s="234"/>
      <c r="F90" s="235"/>
      <c r="G90" s="238"/>
      <c r="H90" s="235"/>
      <c r="I90" s="236">
        <f t="shared" si="1"/>
        <v>0</v>
      </c>
    </row>
    <row r="91" spans="1:11" s="239" customFormat="1">
      <c r="A91" s="230" t="s">
        <v>270</v>
      </c>
      <c r="B91" s="231"/>
      <c r="C91" s="237"/>
      <c r="D91" s="233">
        <v>3</v>
      </c>
      <c r="E91" s="234">
        <v>3</v>
      </c>
      <c r="F91" s="235"/>
      <c r="G91" s="238"/>
      <c r="H91" s="235"/>
      <c r="I91" s="236">
        <f t="shared" si="1"/>
        <v>6</v>
      </c>
    </row>
    <row r="92" spans="1:11" s="239" customFormat="1">
      <c r="A92" s="230" t="s">
        <v>271</v>
      </c>
      <c r="B92" s="231"/>
      <c r="C92" s="237"/>
      <c r="D92" s="233"/>
      <c r="E92" s="234"/>
      <c r="F92" s="235"/>
      <c r="G92" s="238"/>
      <c r="H92" s="235"/>
      <c r="I92" s="236">
        <f t="shared" si="1"/>
        <v>0</v>
      </c>
      <c r="K92" s="260"/>
    </row>
    <row r="93" spans="1:11" s="239" customFormat="1">
      <c r="A93" s="230" t="s">
        <v>273</v>
      </c>
      <c r="B93" s="231"/>
      <c r="C93" s="237"/>
      <c r="D93" s="233"/>
      <c r="E93" s="234">
        <v>7</v>
      </c>
      <c r="F93" s="235"/>
      <c r="G93" s="238"/>
      <c r="H93" s="235"/>
      <c r="I93" s="236">
        <f t="shared" si="1"/>
        <v>7</v>
      </c>
    </row>
    <row r="94" spans="1:11" s="239" customFormat="1">
      <c r="A94" s="230" t="s">
        <v>275</v>
      </c>
      <c r="B94" s="231"/>
      <c r="C94" s="237"/>
      <c r="D94" s="233"/>
      <c r="E94" s="234"/>
      <c r="F94" s="235"/>
      <c r="G94" s="238"/>
      <c r="H94" s="235"/>
      <c r="I94" s="236">
        <f t="shared" si="1"/>
        <v>0</v>
      </c>
    </row>
    <row r="95" spans="1:11" s="239" customFormat="1">
      <c r="A95" s="230" t="s">
        <v>274</v>
      </c>
      <c r="B95" s="231"/>
      <c r="C95" s="237"/>
      <c r="D95" s="233"/>
      <c r="E95" s="234"/>
      <c r="F95" s="235"/>
      <c r="G95" s="238"/>
      <c r="H95" s="235"/>
      <c r="I95" s="236">
        <f t="shared" si="1"/>
        <v>0</v>
      </c>
    </row>
    <row r="96" spans="1:11" s="239" customFormat="1">
      <c r="A96" s="230" t="s">
        <v>276</v>
      </c>
      <c r="B96" s="231"/>
      <c r="C96" s="237"/>
      <c r="D96" s="233">
        <v>1</v>
      </c>
      <c r="E96" s="234"/>
      <c r="F96" s="235"/>
      <c r="G96" s="238"/>
      <c r="H96" s="235"/>
      <c r="I96" s="236">
        <f t="shared" si="1"/>
        <v>1</v>
      </c>
    </row>
    <row r="97" spans="1:9" s="239" customFormat="1">
      <c r="A97" s="230" t="s">
        <v>277</v>
      </c>
      <c r="B97" s="231"/>
      <c r="C97" s="237"/>
      <c r="D97" s="233"/>
      <c r="E97" s="234"/>
      <c r="F97" s="235"/>
      <c r="G97" s="238"/>
      <c r="H97" s="235"/>
      <c r="I97" s="236">
        <f t="shared" si="1"/>
        <v>0</v>
      </c>
    </row>
    <row r="98" spans="1:9" s="239" customFormat="1">
      <c r="A98" s="230" t="s">
        <v>278</v>
      </c>
      <c r="B98" s="231">
        <v>1</v>
      </c>
      <c r="C98" s="237"/>
      <c r="D98" s="233"/>
      <c r="E98" s="234"/>
      <c r="F98" s="235"/>
      <c r="G98" s="238"/>
      <c r="H98" s="235"/>
      <c r="I98" s="236">
        <f t="shared" si="1"/>
        <v>1</v>
      </c>
    </row>
    <row r="99" spans="1:9" s="239" customFormat="1">
      <c r="A99" s="230" t="s">
        <v>279</v>
      </c>
      <c r="B99" s="231"/>
      <c r="C99" s="237"/>
      <c r="D99" s="233"/>
      <c r="E99" s="234"/>
      <c r="F99" s="235"/>
      <c r="G99" s="238"/>
      <c r="H99" s="235"/>
      <c r="I99" s="236">
        <f t="shared" si="1"/>
        <v>0</v>
      </c>
    </row>
    <row r="100" spans="1:9" s="239" customFormat="1">
      <c r="A100" s="230" t="s">
        <v>280</v>
      </c>
      <c r="B100" s="231">
        <v>6</v>
      </c>
      <c r="C100" s="237"/>
      <c r="D100" s="233"/>
      <c r="E100" s="234">
        <v>4</v>
      </c>
      <c r="F100" s="235"/>
      <c r="G100" s="238"/>
      <c r="H100" s="235"/>
      <c r="I100" s="236">
        <f t="shared" si="1"/>
        <v>10</v>
      </c>
    </row>
    <row r="101" spans="1:9" s="239" customFormat="1">
      <c r="A101" s="230" t="s">
        <v>281</v>
      </c>
      <c r="B101" s="231"/>
      <c r="C101" s="237"/>
      <c r="D101" s="233"/>
      <c r="E101" s="234"/>
      <c r="F101" s="235"/>
      <c r="G101" s="238"/>
      <c r="H101" s="235"/>
      <c r="I101" s="236">
        <f t="shared" si="1"/>
        <v>0</v>
      </c>
    </row>
    <row r="102" spans="1:9" s="239" customFormat="1">
      <c r="A102" s="230" t="s">
        <v>284</v>
      </c>
      <c r="B102" s="231"/>
      <c r="C102" s="237"/>
      <c r="D102" s="233"/>
      <c r="E102" s="234"/>
      <c r="F102" s="235"/>
      <c r="G102" s="238"/>
      <c r="H102" s="235"/>
      <c r="I102" s="236">
        <f t="shared" si="1"/>
        <v>0</v>
      </c>
    </row>
    <row r="103" spans="1:9" s="239" customFormat="1">
      <c r="A103" s="230" t="s">
        <v>287</v>
      </c>
      <c r="B103" s="231"/>
      <c r="C103" s="237"/>
      <c r="D103" s="233"/>
      <c r="E103" s="234"/>
      <c r="F103" s="235"/>
      <c r="G103" s="238"/>
      <c r="H103" s="235"/>
      <c r="I103" s="236">
        <f t="shared" si="1"/>
        <v>0</v>
      </c>
    </row>
    <row r="104" spans="1:9" s="239" customFormat="1">
      <c r="A104" s="230" t="s">
        <v>288</v>
      </c>
      <c r="B104" s="231"/>
      <c r="C104" s="237"/>
      <c r="D104" s="233"/>
      <c r="E104" s="234"/>
      <c r="F104" s="235"/>
      <c r="G104" s="238"/>
      <c r="H104" s="235"/>
      <c r="I104" s="236">
        <f t="shared" si="1"/>
        <v>0</v>
      </c>
    </row>
    <row r="105" spans="1:9" s="239" customFormat="1">
      <c r="A105" s="230" t="s">
        <v>289</v>
      </c>
      <c r="B105" s="231"/>
      <c r="C105" s="237"/>
      <c r="D105" s="233"/>
      <c r="E105" s="234">
        <v>2</v>
      </c>
      <c r="F105" s="235"/>
      <c r="G105" s="238"/>
      <c r="H105" s="235"/>
      <c r="I105" s="236">
        <f t="shared" si="1"/>
        <v>2</v>
      </c>
    </row>
    <row r="106" spans="1:9" s="239" customFormat="1">
      <c r="A106" s="230" t="s">
        <v>290</v>
      </c>
      <c r="B106" s="231"/>
      <c r="C106" s="237"/>
      <c r="D106" s="233"/>
      <c r="E106" s="234"/>
      <c r="F106" s="235"/>
      <c r="G106" s="238"/>
      <c r="H106" s="235"/>
      <c r="I106" s="236">
        <f t="shared" si="1"/>
        <v>0</v>
      </c>
    </row>
    <row r="107" spans="1:9" s="239" customFormat="1">
      <c r="A107" s="230" t="s">
        <v>291</v>
      </c>
      <c r="B107" s="231">
        <v>1</v>
      </c>
      <c r="C107" s="237"/>
      <c r="D107" s="233">
        <v>2</v>
      </c>
      <c r="E107" s="234">
        <v>2</v>
      </c>
      <c r="F107" s="235"/>
      <c r="G107" s="238"/>
      <c r="H107" s="235"/>
      <c r="I107" s="236">
        <f t="shared" si="1"/>
        <v>5</v>
      </c>
    </row>
    <row r="108" spans="1:9" s="239" customFormat="1">
      <c r="A108" s="230" t="s">
        <v>292</v>
      </c>
      <c r="B108" s="231"/>
      <c r="C108" s="237"/>
      <c r="D108" s="233"/>
      <c r="E108" s="234"/>
      <c r="F108" s="235"/>
      <c r="G108" s="238"/>
      <c r="H108" s="235"/>
      <c r="I108" s="236">
        <f t="shared" si="1"/>
        <v>0</v>
      </c>
    </row>
    <row r="109" spans="1:9" s="239" customFormat="1">
      <c r="A109" s="230" t="s">
        <v>293</v>
      </c>
      <c r="B109" s="231"/>
      <c r="C109" s="237"/>
      <c r="D109" s="233"/>
      <c r="E109" s="234"/>
      <c r="F109" s="235"/>
      <c r="G109" s="238"/>
      <c r="H109" s="235"/>
      <c r="I109" s="236">
        <f t="shared" si="1"/>
        <v>0</v>
      </c>
    </row>
    <row r="110" spans="1:9" s="239" customFormat="1">
      <c r="A110" s="230" t="s">
        <v>196</v>
      </c>
      <c r="B110" s="231"/>
      <c r="C110" s="237"/>
      <c r="D110" s="233"/>
      <c r="E110" s="234"/>
      <c r="F110" s="235"/>
      <c r="G110" s="238"/>
      <c r="H110" s="235"/>
      <c r="I110" s="236">
        <f t="shared" si="1"/>
        <v>0</v>
      </c>
    </row>
    <row r="111" spans="1:9" s="239" customFormat="1">
      <c r="A111" s="230" t="s">
        <v>369</v>
      </c>
      <c r="B111" s="231"/>
      <c r="C111" s="237"/>
      <c r="D111" s="233"/>
      <c r="E111" s="234"/>
      <c r="F111" s="235"/>
      <c r="G111" s="238"/>
      <c r="H111" s="235"/>
      <c r="I111" s="236">
        <f t="shared" si="1"/>
        <v>0</v>
      </c>
    </row>
    <row r="112" spans="1:9" s="239" customFormat="1">
      <c r="A112" s="230" t="s">
        <v>406</v>
      </c>
      <c r="B112" s="231"/>
      <c r="C112" s="237"/>
      <c r="D112" s="233"/>
      <c r="E112" s="234"/>
      <c r="F112" s="235"/>
      <c r="G112" s="238"/>
      <c r="H112" s="235"/>
      <c r="I112" s="236">
        <f t="shared" si="1"/>
        <v>0</v>
      </c>
    </row>
    <row r="113" spans="1:9" s="239" customFormat="1">
      <c r="A113" s="230" t="s">
        <v>294</v>
      </c>
      <c r="B113" s="231"/>
      <c r="C113" s="237"/>
      <c r="D113" s="233"/>
      <c r="E113" s="234"/>
      <c r="F113" s="235"/>
      <c r="G113" s="238"/>
      <c r="H113" s="235"/>
      <c r="I113" s="236">
        <f t="shared" si="1"/>
        <v>0</v>
      </c>
    </row>
    <row r="114" spans="1:9" s="239" customFormat="1">
      <c r="A114" s="230" t="s">
        <v>295</v>
      </c>
      <c r="B114" s="231"/>
      <c r="C114" s="237"/>
      <c r="D114" s="233"/>
      <c r="E114" s="234"/>
      <c r="F114" s="235"/>
      <c r="G114" s="238"/>
      <c r="H114" s="235"/>
      <c r="I114" s="236">
        <f t="shared" si="1"/>
        <v>0</v>
      </c>
    </row>
    <row r="115" spans="1:9" s="239" customFormat="1">
      <c r="A115" s="230" t="s">
        <v>296</v>
      </c>
      <c r="B115" s="231"/>
      <c r="C115" s="237"/>
      <c r="D115" s="233"/>
      <c r="E115" s="234"/>
      <c r="F115" s="235"/>
      <c r="G115" s="238"/>
      <c r="H115" s="235"/>
      <c r="I115" s="236">
        <f t="shared" si="1"/>
        <v>0</v>
      </c>
    </row>
    <row r="116" spans="1:9" s="239" customFormat="1">
      <c r="A116" s="230" t="s">
        <v>297</v>
      </c>
      <c r="B116" s="231"/>
      <c r="C116" s="237"/>
      <c r="D116" s="233"/>
      <c r="E116" s="234"/>
      <c r="F116" s="235"/>
      <c r="G116" s="238"/>
      <c r="H116" s="235"/>
      <c r="I116" s="236">
        <f t="shared" si="1"/>
        <v>0</v>
      </c>
    </row>
    <row r="117" spans="1:9" s="239" customFormat="1">
      <c r="A117" s="230" t="s">
        <v>298</v>
      </c>
      <c r="B117" s="231"/>
      <c r="C117" s="237"/>
      <c r="D117" s="233"/>
      <c r="E117" s="234"/>
      <c r="F117" s="235"/>
      <c r="G117" s="238"/>
      <c r="H117" s="235"/>
      <c r="I117" s="236">
        <f t="shared" si="1"/>
        <v>0</v>
      </c>
    </row>
    <row r="118" spans="1:9" s="239" customFormat="1">
      <c r="A118" s="230" t="s">
        <v>299</v>
      </c>
      <c r="B118" s="231"/>
      <c r="C118" s="237"/>
      <c r="D118" s="233"/>
      <c r="E118" s="234"/>
      <c r="F118" s="235"/>
      <c r="G118" s="238"/>
      <c r="H118" s="235"/>
      <c r="I118" s="236">
        <f t="shared" si="1"/>
        <v>0</v>
      </c>
    </row>
    <row r="119" spans="1:9" s="239" customFormat="1">
      <c r="A119" s="230" t="s">
        <v>300</v>
      </c>
      <c r="B119" s="231"/>
      <c r="C119" s="237"/>
      <c r="D119" s="233">
        <v>1</v>
      </c>
      <c r="E119" s="234"/>
      <c r="F119" s="235"/>
      <c r="G119" s="238"/>
      <c r="H119" s="235"/>
      <c r="I119" s="236">
        <f t="shared" si="1"/>
        <v>1</v>
      </c>
    </row>
    <row r="120" spans="1:9" s="239" customFormat="1">
      <c r="A120" s="230" t="s">
        <v>301</v>
      </c>
      <c r="B120" s="231"/>
      <c r="C120" s="237"/>
      <c r="D120" s="233"/>
      <c r="E120" s="234"/>
      <c r="F120" s="235"/>
      <c r="G120" s="238"/>
      <c r="H120" s="235"/>
      <c r="I120" s="236">
        <f t="shared" si="1"/>
        <v>0</v>
      </c>
    </row>
    <row r="121" spans="1:9" s="239" customFormat="1">
      <c r="A121" s="230" t="s">
        <v>302</v>
      </c>
      <c r="B121" s="231"/>
      <c r="C121" s="237"/>
      <c r="D121" s="233"/>
      <c r="E121" s="234"/>
      <c r="F121" s="235"/>
      <c r="G121" s="238"/>
      <c r="H121" s="235"/>
      <c r="I121" s="236">
        <f t="shared" si="1"/>
        <v>0</v>
      </c>
    </row>
    <row r="122" spans="1:9" s="239" customFormat="1">
      <c r="A122" s="230" t="s">
        <v>303</v>
      </c>
      <c r="B122" s="231"/>
      <c r="C122" s="237"/>
      <c r="D122" s="233"/>
      <c r="E122" s="234"/>
      <c r="F122" s="235"/>
      <c r="G122" s="238"/>
      <c r="H122" s="235"/>
      <c r="I122" s="236">
        <f t="shared" si="1"/>
        <v>0</v>
      </c>
    </row>
    <row r="123" spans="1:9" s="239" customFormat="1">
      <c r="A123" s="230" t="s">
        <v>304</v>
      </c>
      <c r="B123" s="231">
        <v>5</v>
      </c>
      <c r="C123" s="237"/>
      <c r="D123" s="233">
        <v>1</v>
      </c>
      <c r="E123" s="234"/>
      <c r="F123" s="235"/>
      <c r="G123" s="238"/>
      <c r="H123" s="235"/>
      <c r="I123" s="236">
        <f t="shared" si="1"/>
        <v>6</v>
      </c>
    </row>
    <row r="124" spans="1:9" s="239" customFormat="1">
      <c r="A124" s="230" t="s">
        <v>305</v>
      </c>
      <c r="B124" s="231"/>
      <c r="C124" s="237"/>
      <c r="D124" s="233"/>
      <c r="E124" s="234"/>
      <c r="F124" s="235"/>
      <c r="G124" s="238"/>
      <c r="H124" s="235"/>
      <c r="I124" s="236">
        <f t="shared" si="1"/>
        <v>0</v>
      </c>
    </row>
    <row r="125" spans="1:9" s="239" customFormat="1">
      <c r="A125" s="230" t="s">
        <v>306</v>
      </c>
      <c r="B125" s="231"/>
      <c r="C125" s="237"/>
      <c r="D125" s="233"/>
      <c r="E125" s="234"/>
      <c r="F125" s="235"/>
      <c r="G125" s="238"/>
      <c r="H125" s="235"/>
      <c r="I125" s="236">
        <f t="shared" si="1"/>
        <v>0</v>
      </c>
    </row>
    <row r="126" spans="1:9" s="239" customFormat="1">
      <c r="A126" s="230" t="s">
        <v>308</v>
      </c>
      <c r="B126" s="231"/>
      <c r="C126" s="237"/>
      <c r="D126" s="233"/>
      <c r="E126" s="234"/>
      <c r="F126" s="235"/>
      <c r="G126" s="238"/>
      <c r="H126" s="235"/>
      <c r="I126" s="236">
        <f t="shared" si="1"/>
        <v>0</v>
      </c>
    </row>
    <row r="127" spans="1:9" s="239" customFormat="1">
      <c r="A127" s="230" t="s">
        <v>309</v>
      </c>
      <c r="B127" s="231"/>
      <c r="C127" s="237"/>
      <c r="D127" s="233">
        <v>3</v>
      </c>
      <c r="E127" s="234"/>
      <c r="F127" s="235"/>
      <c r="G127" s="238"/>
      <c r="H127" s="235"/>
      <c r="I127" s="236">
        <f t="shared" si="1"/>
        <v>3</v>
      </c>
    </row>
    <row r="128" spans="1:9" s="239" customFormat="1">
      <c r="A128" s="230" t="s">
        <v>311</v>
      </c>
      <c r="B128" s="231"/>
      <c r="C128" s="237"/>
      <c r="D128" s="233">
        <v>2</v>
      </c>
      <c r="E128" s="234"/>
      <c r="F128" s="235"/>
      <c r="G128" s="238"/>
      <c r="H128" s="235"/>
      <c r="I128" s="236">
        <f t="shared" si="1"/>
        <v>2</v>
      </c>
    </row>
    <row r="129" spans="1:9" s="239" customFormat="1">
      <c r="A129" s="230" t="s">
        <v>312</v>
      </c>
      <c r="B129" s="231"/>
      <c r="C129" s="237"/>
      <c r="D129" s="233"/>
      <c r="E129" s="234"/>
      <c r="F129" s="235"/>
      <c r="G129" s="238"/>
      <c r="H129" s="235"/>
      <c r="I129" s="236">
        <f t="shared" si="1"/>
        <v>0</v>
      </c>
    </row>
    <row r="130" spans="1:9" s="239" customFormat="1">
      <c r="A130" s="230" t="s">
        <v>313</v>
      </c>
      <c r="B130" s="231"/>
      <c r="C130" s="237"/>
      <c r="D130" s="233"/>
      <c r="E130" s="234"/>
      <c r="F130" s="235"/>
      <c r="G130" s="238"/>
      <c r="H130" s="235"/>
      <c r="I130" s="236">
        <f t="shared" si="1"/>
        <v>0</v>
      </c>
    </row>
    <row r="131" spans="1:9" s="239" customFormat="1">
      <c r="A131" s="230" t="s">
        <v>315</v>
      </c>
      <c r="B131" s="231"/>
      <c r="C131" s="237"/>
      <c r="D131" s="233"/>
      <c r="E131" s="234"/>
      <c r="F131" s="235"/>
      <c r="G131" s="238"/>
      <c r="H131" s="235"/>
      <c r="I131" s="236">
        <f t="shared" si="1"/>
        <v>0</v>
      </c>
    </row>
    <row r="132" spans="1:9" s="239" customFormat="1">
      <c r="A132" s="230" t="s">
        <v>317</v>
      </c>
      <c r="B132" s="231"/>
      <c r="C132" s="237"/>
      <c r="D132" s="233"/>
      <c r="E132" s="234"/>
      <c r="F132" s="235"/>
      <c r="G132" s="238"/>
      <c r="H132" s="235"/>
      <c r="I132" s="236">
        <f t="shared" si="1"/>
        <v>0</v>
      </c>
    </row>
    <row r="133" spans="1:9" s="239" customFormat="1">
      <c r="A133" s="230" t="s">
        <v>320</v>
      </c>
      <c r="B133" s="231"/>
      <c r="C133" s="237"/>
      <c r="D133" s="233"/>
      <c r="E133" s="234"/>
      <c r="F133" s="235"/>
      <c r="G133" s="238"/>
      <c r="H133" s="235"/>
      <c r="I133" s="236">
        <f t="shared" ref="I133:I196" si="2">SUM(B133,D133:H133)</f>
        <v>0</v>
      </c>
    </row>
    <row r="134" spans="1:9" s="239" customFormat="1">
      <c r="A134" s="230" t="s">
        <v>321</v>
      </c>
      <c r="B134" s="231"/>
      <c r="C134" s="237"/>
      <c r="D134" s="233"/>
      <c r="E134" s="234"/>
      <c r="F134" s="235"/>
      <c r="G134" s="238"/>
      <c r="H134" s="235"/>
      <c r="I134" s="236">
        <f t="shared" si="2"/>
        <v>0</v>
      </c>
    </row>
    <row r="135" spans="1:9" s="239" customFormat="1">
      <c r="A135" s="230" t="s">
        <v>323</v>
      </c>
      <c r="B135" s="231"/>
      <c r="C135" s="237"/>
      <c r="D135" s="233"/>
      <c r="E135" s="234"/>
      <c r="F135" s="235"/>
      <c r="G135" s="238"/>
      <c r="H135" s="235"/>
      <c r="I135" s="236">
        <f t="shared" si="2"/>
        <v>0</v>
      </c>
    </row>
    <row r="136" spans="1:9" s="239" customFormat="1">
      <c r="A136" s="230" t="s">
        <v>205</v>
      </c>
      <c r="B136" s="231"/>
      <c r="C136" s="237"/>
      <c r="D136" s="233"/>
      <c r="E136" s="234"/>
      <c r="F136" s="235"/>
      <c r="G136" s="238"/>
      <c r="H136" s="235"/>
      <c r="I136" s="236">
        <f t="shared" si="2"/>
        <v>0</v>
      </c>
    </row>
    <row r="137" spans="1:9" s="239" customFormat="1">
      <c r="A137" s="230" t="s">
        <v>326</v>
      </c>
      <c r="B137" s="231"/>
      <c r="C137" s="237"/>
      <c r="D137" s="233"/>
      <c r="E137" s="234"/>
      <c r="F137" s="235"/>
      <c r="G137" s="238"/>
      <c r="H137" s="235"/>
      <c r="I137" s="236">
        <f t="shared" si="2"/>
        <v>0</v>
      </c>
    </row>
    <row r="138" spans="1:9" s="239" customFormat="1">
      <c r="A138" s="230" t="s">
        <v>327</v>
      </c>
      <c r="B138" s="231"/>
      <c r="C138" s="237"/>
      <c r="D138" s="233"/>
      <c r="E138" s="234"/>
      <c r="F138" s="235"/>
      <c r="G138" s="238"/>
      <c r="H138" s="235"/>
      <c r="I138" s="236">
        <f t="shared" si="2"/>
        <v>0</v>
      </c>
    </row>
    <row r="139" spans="1:9" s="239" customFormat="1">
      <c r="A139" s="230" t="s">
        <v>328</v>
      </c>
      <c r="B139" s="231">
        <v>1</v>
      </c>
      <c r="C139" s="237"/>
      <c r="D139" s="233">
        <v>1</v>
      </c>
      <c r="E139" s="234"/>
      <c r="F139" s="235"/>
      <c r="G139" s="238"/>
      <c r="H139" s="235"/>
      <c r="I139" s="236">
        <f t="shared" si="2"/>
        <v>2</v>
      </c>
    </row>
    <row r="140" spans="1:9" s="239" customFormat="1">
      <c r="A140" s="230" t="s">
        <v>329</v>
      </c>
      <c r="B140" s="231"/>
      <c r="C140" s="237"/>
      <c r="D140" s="233"/>
      <c r="E140" s="234"/>
      <c r="F140" s="235"/>
      <c r="G140" s="238"/>
      <c r="H140" s="235"/>
      <c r="I140" s="236">
        <f t="shared" si="2"/>
        <v>0</v>
      </c>
    </row>
    <row r="141" spans="1:9" s="239" customFormat="1">
      <c r="A141" s="230" t="s">
        <v>330</v>
      </c>
      <c r="B141" s="231"/>
      <c r="C141" s="237"/>
      <c r="D141" s="233"/>
      <c r="E141" s="234"/>
      <c r="F141" s="235"/>
      <c r="G141" s="238"/>
      <c r="H141" s="235"/>
      <c r="I141" s="236">
        <f t="shared" si="2"/>
        <v>0</v>
      </c>
    </row>
    <row r="142" spans="1:9" s="239" customFormat="1">
      <c r="A142" s="230" t="s">
        <v>332</v>
      </c>
      <c r="B142" s="231"/>
      <c r="C142" s="237"/>
      <c r="D142" s="233"/>
      <c r="E142" s="234"/>
      <c r="F142" s="235"/>
      <c r="G142" s="238"/>
      <c r="H142" s="235"/>
      <c r="I142" s="236">
        <f t="shared" si="2"/>
        <v>0</v>
      </c>
    </row>
    <row r="143" spans="1:9" s="239" customFormat="1">
      <c r="A143" s="230" t="s">
        <v>335</v>
      </c>
      <c r="B143" s="231">
        <v>2</v>
      </c>
      <c r="C143" s="237"/>
      <c r="D143" s="233">
        <v>1</v>
      </c>
      <c r="E143" s="234"/>
      <c r="F143" s="235"/>
      <c r="G143" s="238"/>
      <c r="H143" s="235"/>
      <c r="I143" s="236">
        <f t="shared" si="2"/>
        <v>3</v>
      </c>
    </row>
    <row r="144" spans="1:9" s="239" customFormat="1">
      <c r="A144" s="230" t="s">
        <v>350</v>
      </c>
      <c r="B144" s="231"/>
      <c r="C144" s="237"/>
      <c r="D144" s="233">
        <v>1</v>
      </c>
      <c r="E144" s="234"/>
      <c r="F144" s="235"/>
      <c r="G144" s="238"/>
      <c r="H144" s="235"/>
      <c r="I144" s="236">
        <f t="shared" si="2"/>
        <v>1</v>
      </c>
    </row>
    <row r="145" spans="1:11" s="239" customFormat="1">
      <c r="A145" s="230" t="s">
        <v>367</v>
      </c>
      <c r="B145" s="231"/>
      <c r="C145" s="237"/>
      <c r="D145" s="233"/>
      <c r="E145" s="234"/>
      <c r="F145" s="235"/>
      <c r="G145" s="238"/>
      <c r="H145" s="235"/>
      <c r="I145" s="236">
        <f t="shared" si="2"/>
        <v>0</v>
      </c>
    </row>
    <row r="146" spans="1:11" s="239" customFormat="1">
      <c r="A146" s="230" t="s">
        <v>337</v>
      </c>
      <c r="B146" s="231"/>
      <c r="C146" s="237"/>
      <c r="D146" s="233"/>
      <c r="E146" s="234"/>
      <c r="F146" s="235"/>
      <c r="G146" s="238"/>
      <c r="H146" s="235"/>
      <c r="I146" s="236">
        <f t="shared" si="2"/>
        <v>0</v>
      </c>
    </row>
    <row r="147" spans="1:11" s="239" customFormat="1">
      <c r="A147" s="230" t="s">
        <v>336</v>
      </c>
      <c r="B147" s="231"/>
      <c r="C147" s="237"/>
      <c r="D147" s="233"/>
      <c r="E147" s="234"/>
      <c r="F147" s="235"/>
      <c r="G147" s="238"/>
      <c r="H147" s="235"/>
      <c r="I147" s="236">
        <f t="shared" si="2"/>
        <v>0</v>
      </c>
    </row>
    <row r="148" spans="1:11" s="239" customFormat="1">
      <c r="A148" s="230" t="s">
        <v>338</v>
      </c>
      <c r="B148" s="231"/>
      <c r="C148" s="237"/>
      <c r="D148" s="233"/>
      <c r="E148" s="234"/>
      <c r="F148" s="235"/>
      <c r="G148" s="238"/>
      <c r="H148" s="235"/>
      <c r="I148" s="236">
        <f t="shared" si="2"/>
        <v>0</v>
      </c>
    </row>
    <row r="149" spans="1:11" s="239" customFormat="1">
      <c r="A149" s="230" t="s">
        <v>339</v>
      </c>
      <c r="B149" s="231"/>
      <c r="C149" s="237"/>
      <c r="D149" s="233"/>
      <c r="E149" s="234"/>
      <c r="F149" s="235"/>
      <c r="G149" s="238"/>
      <c r="H149" s="235"/>
      <c r="I149" s="236">
        <f t="shared" si="2"/>
        <v>0</v>
      </c>
    </row>
    <row r="150" spans="1:11" s="239" customFormat="1">
      <c r="A150" s="230" t="s">
        <v>478</v>
      </c>
      <c r="B150" s="231"/>
      <c r="C150" s="237"/>
      <c r="D150" s="233"/>
      <c r="E150" s="234"/>
      <c r="F150" s="235"/>
      <c r="G150" s="238"/>
      <c r="H150" s="235"/>
      <c r="I150" s="236">
        <f t="shared" si="2"/>
        <v>0</v>
      </c>
    </row>
    <row r="151" spans="1:11" s="239" customFormat="1">
      <c r="A151" s="230" t="s">
        <v>340</v>
      </c>
      <c r="B151" s="231">
        <v>7</v>
      </c>
      <c r="C151" s="237"/>
      <c r="D151" s="233"/>
      <c r="E151" s="234"/>
      <c r="F151" s="235"/>
      <c r="G151" s="238"/>
      <c r="H151" s="235"/>
      <c r="I151" s="236">
        <f t="shared" si="2"/>
        <v>7</v>
      </c>
    </row>
    <row r="152" spans="1:11" s="239" customFormat="1">
      <c r="A152" s="230" t="s">
        <v>342</v>
      </c>
      <c r="B152" s="231">
        <v>5</v>
      </c>
      <c r="C152" s="237"/>
      <c r="D152" s="233"/>
      <c r="E152" s="234">
        <v>2</v>
      </c>
      <c r="F152" s="235"/>
      <c r="G152" s="238"/>
      <c r="H152" s="235"/>
      <c r="I152" s="236">
        <f t="shared" si="2"/>
        <v>7</v>
      </c>
    </row>
    <row r="153" spans="1:11" s="239" customFormat="1">
      <c r="A153" s="230" t="s">
        <v>343</v>
      </c>
      <c r="B153" s="231"/>
      <c r="C153" s="237"/>
      <c r="D153" s="233"/>
      <c r="E153" s="234"/>
      <c r="F153" s="235"/>
      <c r="G153" s="238"/>
      <c r="H153" s="235"/>
      <c r="I153" s="236">
        <f t="shared" si="2"/>
        <v>0</v>
      </c>
    </row>
    <row r="154" spans="1:11" s="239" customFormat="1">
      <c r="A154" s="230" t="s">
        <v>344</v>
      </c>
      <c r="B154" s="231"/>
      <c r="C154" s="237"/>
      <c r="D154" s="233"/>
      <c r="E154" s="234"/>
      <c r="F154" s="235"/>
      <c r="G154" s="238"/>
      <c r="H154" s="235"/>
      <c r="I154" s="236">
        <f t="shared" si="2"/>
        <v>0</v>
      </c>
    </row>
    <row r="155" spans="1:11" s="239" customFormat="1">
      <c r="A155" s="230" t="s">
        <v>316</v>
      </c>
      <c r="B155" s="231"/>
      <c r="C155" s="237"/>
      <c r="D155" s="233"/>
      <c r="E155" s="234"/>
      <c r="F155" s="235"/>
      <c r="G155" s="238"/>
      <c r="H155" s="235"/>
      <c r="I155" s="236">
        <f t="shared" si="2"/>
        <v>0</v>
      </c>
      <c r="K155" s="260"/>
    </row>
    <row r="156" spans="1:11" s="239" customFormat="1">
      <c r="A156" s="230" t="s">
        <v>411</v>
      </c>
      <c r="B156" s="231"/>
      <c r="C156" s="237"/>
      <c r="D156" s="233"/>
      <c r="E156" s="234"/>
      <c r="F156" s="235"/>
      <c r="G156" s="238"/>
      <c r="H156" s="235"/>
      <c r="I156" s="236">
        <f t="shared" si="2"/>
        <v>0</v>
      </c>
    </row>
    <row r="157" spans="1:11" s="239" customFormat="1">
      <c r="A157" s="230" t="s">
        <v>346</v>
      </c>
      <c r="B157" s="231"/>
      <c r="C157" s="237"/>
      <c r="D157" s="233"/>
      <c r="E157" s="234"/>
      <c r="F157" s="235"/>
      <c r="G157" s="238"/>
      <c r="H157" s="235"/>
      <c r="I157" s="236">
        <f t="shared" si="2"/>
        <v>0</v>
      </c>
    </row>
    <row r="158" spans="1:11" s="239" customFormat="1">
      <c r="A158" s="230" t="s">
        <v>480</v>
      </c>
      <c r="B158" s="231"/>
      <c r="C158" s="237"/>
      <c r="D158" s="233"/>
      <c r="E158" s="234"/>
      <c r="F158" s="235"/>
      <c r="G158" s="238"/>
      <c r="H158" s="235"/>
      <c r="I158" s="236">
        <f t="shared" si="2"/>
        <v>0</v>
      </c>
    </row>
    <row r="159" spans="1:11" s="239" customFormat="1">
      <c r="A159" s="230" t="s">
        <v>348</v>
      </c>
      <c r="B159" s="231"/>
      <c r="C159" s="237"/>
      <c r="D159" s="233"/>
      <c r="E159" s="234"/>
      <c r="F159" s="235"/>
      <c r="G159" s="238"/>
      <c r="H159" s="235"/>
      <c r="I159" s="236">
        <f t="shared" si="2"/>
        <v>0</v>
      </c>
      <c r="K159" s="260"/>
    </row>
    <row r="160" spans="1:11" s="239" customFormat="1">
      <c r="A160" s="230" t="s">
        <v>349</v>
      </c>
      <c r="B160" s="231"/>
      <c r="C160" s="237"/>
      <c r="D160" s="233"/>
      <c r="E160" s="234"/>
      <c r="F160" s="235"/>
      <c r="G160" s="238"/>
      <c r="H160" s="235"/>
      <c r="I160" s="236">
        <f t="shared" si="2"/>
        <v>0</v>
      </c>
    </row>
    <row r="161" spans="1:9" s="239" customFormat="1">
      <c r="A161" s="230" t="s">
        <v>349</v>
      </c>
      <c r="B161" s="231"/>
      <c r="C161" s="237"/>
      <c r="D161" s="233"/>
      <c r="E161" s="234"/>
      <c r="F161" s="235"/>
      <c r="G161" s="238"/>
      <c r="H161" s="235"/>
      <c r="I161" s="236">
        <f t="shared" si="2"/>
        <v>0</v>
      </c>
    </row>
    <row r="162" spans="1:9" s="239" customFormat="1">
      <c r="A162" s="230" t="s">
        <v>351</v>
      </c>
      <c r="B162" s="231"/>
      <c r="C162" s="237"/>
      <c r="D162" s="233"/>
      <c r="E162" s="234"/>
      <c r="F162" s="235"/>
      <c r="G162" s="238"/>
      <c r="H162" s="235"/>
      <c r="I162" s="236">
        <f t="shared" si="2"/>
        <v>0</v>
      </c>
    </row>
    <row r="163" spans="1:9" s="239" customFormat="1">
      <c r="A163" s="230" t="s">
        <v>352</v>
      </c>
      <c r="B163" s="231"/>
      <c r="C163" s="237"/>
      <c r="D163" s="233"/>
      <c r="E163" s="234">
        <v>2</v>
      </c>
      <c r="F163" s="235"/>
      <c r="G163" s="238"/>
      <c r="H163" s="235"/>
      <c r="I163" s="236">
        <f t="shared" si="2"/>
        <v>2</v>
      </c>
    </row>
    <row r="164" spans="1:9" s="239" customFormat="1">
      <c r="A164" s="230" t="s">
        <v>353</v>
      </c>
      <c r="B164" s="231"/>
      <c r="C164" s="237"/>
      <c r="D164" s="233"/>
      <c r="E164" s="234"/>
      <c r="F164" s="235"/>
      <c r="G164" s="238"/>
      <c r="H164" s="235"/>
      <c r="I164" s="236">
        <f t="shared" si="2"/>
        <v>0</v>
      </c>
    </row>
    <row r="165" spans="1:9" s="239" customFormat="1">
      <c r="A165" s="230" t="s">
        <v>355</v>
      </c>
      <c r="B165" s="231">
        <v>9</v>
      </c>
      <c r="C165" s="237"/>
      <c r="D165" s="233">
        <v>4</v>
      </c>
      <c r="E165" s="234"/>
      <c r="F165" s="235"/>
      <c r="G165" s="238"/>
      <c r="H165" s="235"/>
      <c r="I165" s="236">
        <f t="shared" si="2"/>
        <v>13</v>
      </c>
    </row>
    <row r="166" spans="1:9" s="239" customFormat="1">
      <c r="A166" s="230" t="s">
        <v>356</v>
      </c>
      <c r="B166" s="231"/>
      <c r="C166" s="237"/>
      <c r="D166" s="233"/>
      <c r="E166" s="234"/>
      <c r="F166" s="235"/>
      <c r="G166" s="238"/>
      <c r="H166" s="235"/>
      <c r="I166" s="236">
        <f t="shared" si="2"/>
        <v>0</v>
      </c>
    </row>
    <row r="167" spans="1:9" s="239" customFormat="1">
      <c r="A167" s="230" t="s">
        <v>357</v>
      </c>
      <c r="B167" s="231">
        <v>5</v>
      </c>
      <c r="C167" s="237"/>
      <c r="D167" s="233">
        <v>8</v>
      </c>
      <c r="E167" s="234">
        <v>2</v>
      </c>
      <c r="F167" s="235"/>
      <c r="G167" s="238"/>
      <c r="H167" s="235"/>
      <c r="I167" s="236">
        <f t="shared" si="2"/>
        <v>15</v>
      </c>
    </row>
    <row r="168" spans="1:9" s="239" customFormat="1">
      <c r="A168" s="230" t="s">
        <v>181</v>
      </c>
      <c r="B168" s="231"/>
      <c r="C168" s="237"/>
      <c r="D168" s="233"/>
      <c r="E168" s="234"/>
      <c r="F168" s="235"/>
      <c r="G168" s="238"/>
      <c r="H168" s="235"/>
      <c r="I168" s="236">
        <f t="shared" si="2"/>
        <v>0</v>
      </c>
    </row>
    <row r="169" spans="1:9" s="239" customFormat="1">
      <c r="A169" s="230" t="s">
        <v>358</v>
      </c>
      <c r="B169" s="231">
        <v>14</v>
      </c>
      <c r="C169" s="237"/>
      <c r="D169" s="233"/>
      <c r="E169" s="234">
        <v>2</v>
      </c>
      <c r="F169" s="235"/>
      <c r="G169" s="238"/>
      <c r="H169" s="235"/>
      <c r="I169" s="236">
        <f t="shared" si="2"/>
        <v>16</v>
      </c>
    </row>
    <row r="170" spans="1:9" s="239" customFormat="1">
      <c r="A170" s="230" t="s">
        <v>238</v>
      </c>
      <c r="B170" s="231"/>
      <c r="C170" s="237"/>
      <c r="D170" s="233"/>
      <c r="E170" s="234"/>
      <c r="F170" s="235"/>
      <c r="G170" s="238"/>
      <c r="H170" s="235"/>
      <c r="I170" s="236">
        <f t="shared" si="2"/>
        <v>0</v>
      </c>
    </row>
    <row r="171" spans="1:9" s="239" customFormat="1">
      <c r="A171" s="230" t="s">
        <v>248</v>
      </c>
      <c r="B171" s="231"/>
      <c r="C171" s="237"/>
      <c r="D171" s="233"/>
      <c r="E171" s="234"/>
      <c r="F171" s="235"/>
      <c r="G171" s="238"/>
      <c r="H171" s="235"/>
      <c r="I171" s="236">
        <f t="shared" si="2"/>
        <v>0</v>
      </c>
    </row>
    <row r="172" spans="1:9" s="239" customFormat="1">
      <c r="A172" s="230" t="s">
        <v>319</v>
      </c>
      <c r="B172" s="231"/>
      <c r="C172" s="237"/>
      <c r="D172" s="233"/>
      <c r="E172" s="234"/>
      <c r="F172" s="235"/>
      <c r="G172" s="238"/>
      <c r="H172" s="235"/>
      <c r="I172" s="236">
        <f t="shared" si="2"/>
        <v>0</v>
      </c>
    </row>
    <row r="173" spans="1:9" s="239" customFormat="1">
      <c r="A173" s="230" t="s">
        <v>359</v>
      </c>
      <c r="B173" s="231"/>
      <c r="C173" s="237"/>
      <c r="D173" s="233"/>
      <c r="E173" s="234"/>
      <c r="F173" s="235"/>
      <c r="G173" s="238"/>
      <c r="H173" s="235"/>
      <c r="I173" s="236">
        <f t="shared" si="2"/>
        <v>0</v>
      </c>
    </row>
    <row r="174" spans="1:9" s="239" customFormat="1">
      <c r="A174" s="230" t="s">
        <v>253</v>
      </c>
      <c r="B174" s="231"/>
      <c r="C174" s="237"/>
      <c r="D174" s="233"/>
      <c r="E174" s="234"/>
      <c r="F174" s="235"/>
      <c r="G174" s="238"/>
      <c r="H174" s="235"/>
      <c r="I174" s="236">
        <f t="shared" si="2"/>
        <v>0</v>
      </c>
    </row>
    <row r="175" spans="1:9" s="239" customFormat="1">
      <c r="A175" s="230" t="s">
        <v>255</v>
      </c>
      <c r="B175" s="231"/>
      <c r="C175" s="237"/>
      <c r="D175" s="233"/>
      <c r="E175" s="234"/>
      <c r="F175" s="235"/>
      <c r="G175" s="238"/>
      <c r="H175" s="235"/>
      <c r="I175" s="236">
        <f t="shared" si="2"/>
        <v>0</v>
      </c>
    </row>
    <row r="176" spans="1:9" s="239" customFormat="1">
      <c r="A176" s="230" t="s">
        <v>283</v>
      </c>
      <c r="B176" s="231"/>
      <c r="C176" s="237"/>
      <c r="D176" s="233">
        <v>1</v>
      </c>
      <c r="E176" s="234"/>
      <c r="F176" s="235"/>
      <c r="G176" s="238"/>
      <c r="H176" s="235"/>
      <c r="I176" s="236">
        <f t="shared" si="2"/>
        <v>1</v>
      </c>
    </row>
    <row r="177" spans="1:9" s="239" customFormat="1">
      <c r="A177" s="230" t="s">
        <v>285</v>
      </c>
      <c r="B177" s="231"/>
      <c r="C177" s="237"/>
      <c r="D177" s="233"/>
      <c r="E177" s="234"/>
      <c r="F177" s="235"/>
      <c r="G177" s="238"/>
      <c r="H177" s="235"/>
      <c r="I177" s="236">
        <f t="shared" si="2"/>
        <v>0</v>
      </c>
    </row>
    <row r="178" spans="1:9" s="239" customFormat="1">
      <c r="A178" s="230" t="s">
        <v>314</v>
      </c>
      <c r="B178" s="231"/>
      <c r="C178" s="237"/>
      <c r="D178" s="233"/>
      <c r="E178" s="234"/>
      <c r="F178" s="235"/>
      <c r="G178" s="238"/>
      <c r="H178" s="235"/>
      <c r="I178" s="236">
        <f t="shared" si="2"/>
        <v>0</v>
      </c>
    </row>
    <row r="179" spans="1:9" s="239" customFormat="1">
      <c r="A179" s="230" t="s">
        <v>318</v>
      </c>
      <c r="B179" s="231"/>
      <c r="C179" s="237"/>
      <c r="D179" s="233"/>
      <c r="E179" s="234"/>
      <c r="F179" s="235"/>
      <c r="G179" s="238"/>
      <c r="H179" s="235"/>
      <c r="I179" s="236">
        <f t="shared" si="2"/>
        <v>0</v>
      </c>
    </row>
    <row r="180" spans="1:9" s="239" customFormat="1">
      <c r="A180" s="230" t="s">
        <v>331</v>
      </c>
      <c r="B180" s="231"/>
      <c r="C180" s="237"/>
      <c r="D180" s="233"/>
      <c r="E180" s="234"/>
      <c r="F180" s="235"/>
      <c r="G180" s="238"/>
      <c r="H180" s="235"/>
      <c r="I180" s="236">
        <f t="shared" si="2"/>
        <v>0</v>
      </c>
    </row>
    <row r="181" spans="1:9" s="239" customFormat="1">
      <c r="A181" s="230" t="s">
        <v>333</v>
      </c>
      <c r="B181" s="231"/>
      <c r="C181" s="237"/>
      <c r="D181" s="233"/>
      <c r="E181" s="234"/>
      <c r="F181" s="235"/>
      <c r="G181" s="238"/>
      <c r="H181" s="235"/>
      <c r="I181" s="236">
        <f t="shared" si="2"/>
        <v>0</v>
      </c>
    </row>
    <row r="182" spans="1:9" s="239" customFormat="1">
      <c r="A182" s="230" t="s">
        <v>347</v>
      </c>
      <c r="B182" s="231"/>
      <c r="C182" s="237"/>
      <c r="D182" s="233"/>
      <c r="E182" s="234"/>
      <c r="F182" s="235"/>
      <c r="G182" s="238"/>
      <c r="H182" s="235"/>
      <c r="I182" s="236">
        <f t="shared" si="2"/>
        <v>0</v>
      </c>
    </row>
    <row r="183" spans="1:9" s="239" customFormat="1">
      <c r="A183" s="230" t="s">
        <v>354</v>
      </c>
      <c r="B183" s="231"/>
      <c r="C183" s="237"/>
      <c r="D183" s="233"/>
      <c r="E183" s="234"/>
      <c r="F183" s="235"/>
      <c r="G183" s="238"/>
      <c r="H183" s="235"/>
      <c r="I183" s="236">
        <f t="shared" si="2"/>
        <v>0</v>
      </c>
    </row>
    <row r="184" spans="1:9" s="239" customFormat="1">
      <c r="A184" s="230" t="s">
        <v>360</v>
      </c>
      <c r="B184" s="231"/>
      <c r="C184" s="237"/>
      <c r="D184" s="233"/>
      <c r="E184" s="234"/>
      <c r="F184" s="235"/>
      <c r="G184" s="238"/>
      <c r="H184" s="235"/>
      <c r="I184" s="236">
        <f t="shared" si="2"/>
        <v>0</v>
      </c>
    </row>
    <row r="185" spans="1:9" s="239" customFormat="1">
      <c r="A185" s="230" t="s">
        <v>368</v>
      </c>
      <c r="B185" s="231"/>
      <c r="C185" s="237"/>
      <c r="D185" s="233"/>
      <c r="E185" s="234"/>
      <c r="F185" s="235"/>
      <c r="G185" s="238"/>
      <c r="H185" s="235"/>
      <c r="I185" s="236">
        <f t="shared" si="2"/>
        <v>0</v>
      </c>
    </row>
    <row r="186" spans="1:9" s="239" customFormat="1">
      <c r="A186" s="230" t="s">
        <v>373</v>
      </c>
      <c r="B186" s="231"/>
      <c r="C186" s="237"/>
      <c r="D186" s="233"/>
      <c r="E186" s="234"/>
      <c r="F186" s="235"/>
      <c r="G186" s="238"/>
      <c r="H186" s="235"/>
      <c r="I186" s="236">
        <f t="shared" si="2"/>
        <v>0</v>
      </c>
    </row>
    <row r="187" spans="1:9" s="239" customFormat="1">
      <c r="A187" s="230" t="s">
        <v>400</v>
      </c>
      <c r="B187" s="231"/>
      <c r="C187" s="237"/>
      <c r="D187" s="233"/>
      <c r="E187" s="234"/>
      <c r="F187" s="235"/>
      <c r="G187" s="238"/>
      <c r="H187" s="235"/>
      <c r="I187" s="236">
        <f t="shared" si="2"/>
        <v>0</v>
      </c>
    </row>
    <row r="188" spans="1:9" s="239" customFormat="1">
      <c r="A188" s="230" t="s">
        <v>407</v>
      </c>
      <c r="B188" s="231"/>
      <c r="C188" s="237"/>
      <c r="D188" s="233"/>
      <c r="E188" s="234"/>
      <c r="F188" s="235"/>
      <c r="G188" s="238"/>
      <c r="H188" s="235"/>
      <c r="I188" s="236">
        <f t="shared" si="2"/>
        <v>0</v>
      </c>
    </row>
    <row r="189" spans="1:9" s="239" customFormat="1">
      <c r="A189" s="230" t="s">
        <v>416</v>
      </c>
      <c r="B189" s="231"/>
      <c r="C189" s="237"/>
      <c r="D189" s="233"/>
      <c r="E189" s="234"/>
      <c r="F189" s="235"/>
      <c r="G189" s="238"/>
      <c r="H189" s="235"/>
      <c r="I189" s="236">
        <f t="shared" si="2"/>
        <v>0</v>
      </c>
    </row>
    <row r="190" spans="1:9" s="239" customFormat="1">
      <c r="A190" s="230" t="s">
        <v>418</v>
      </c>
      <c r="B190" s="231"/>
      <c r="C190" s="237"/>
      <c r="D190" s="233"/>
      <c r="E190" s="234"/>
      <c r="F190" s="235"/>
      <c r="G190" s="238"/>
      <c r="H190" s="235"/>
      <c r="I190" s="236">
        <f t="shared" si="2"/>
        <v>0</v>
      </c>
    </row>
    <row r="191" spans="1:9" s="239" customFormat="1">
      <c r="A191" s="230" t="s">
        <v>361</v>
      </c>
      <c r="B191" s="231"/>
      <c r="C191" s="237"/>
      <c r="D191" s="233"/>
      <c r="E191" s="234"/>
      <c r="F191" s="235"/>
      <c r="G191" s="238"/>
      <c r="H191" s="235"/>
      <c r="I191" s="236">
        <f t="shared" si="2"/>
        <v>0</v>
      </c>
    </row>
    <row r="192" spans="1:9" s="239" customFormat="1">
      <c r="A192" s="230" t="s">
        <v>362</v>
      </c>
      <c r="B192" s="231"/>
      <c r="C192" s="237"/>
      <c r="D192" s="233">
        <v>3</v>
      </c>
      <c r="E192" s="234"/>
      <c r="F192" s="235"/>
      <c r="G192" s="238"/>
      <c r="H192" s="235"/>
      <c r="I192" s="236">
        <f t="shared" si="2"/>
        <v>3</v>
      </c>
    </row>
    <row r="193" spans="1:9" s="239" customFormat="1">
      <c r="A193" s="230" t="s">
        <v>363</v>
      </c>
      <c r="B193" s="231"/>
      <c r="C193" s="237"/>
      <c r="D193" s="233"/>
      <c r="E193" s="234"/>
      <c r="F193" s="235"/>
      <c r="G193" s="238"/>
      <c r="H193" s="235"/>
      <c r="I193" s="236">
        <f t="shared" si="2"/>
        <v>0</v>
      </c>
    </row>
    <row r="194" spans="1:9" s="239" customFormat="1">
      <c r="A194" s="230" t="s">
        <v>364</v>
      </c>
      <c r="B194" s="231">
        <v>4</v>
      </c>
      <c r="C194" s="237"/>
      <c r="D194" s="233">
        <v>1</v>
      </c>
      <c r="E194" s="234"/>
      <c r="F194" s="235"/>
      <c r="G194" s="238"/>
      <c r="H194" s="235"/>
      <c r="I194" s="236">
        <f t="shared" si="2"/>
        <v>5</v>
      </c>
    </row>
    <row r="195" spans="1:9" s="239" customFormat="1">
      <c r="A195" s="230" t="s">
        <v>426</v>
      </c>
      <c r="B195" s="231"/>
      <c r="C195" s="237"/>
      <c r="D195" s="233"/>
      <c r="E195" s="234"/>
      <c r="F195" s="235"/>
      <c r="G195" s="238"/>
      <c r="H195" s="235"/>
      <c r="I195" s="236">
        <f t="shared" si="2"/>
        <v>0</v>
      </c>
    </row>
    <row r="196" spans="1:9" s="239" customFormat="1">
      <c r="A196" s="230" t="s">
        <v>366</v>
      </c>
      <c r="B196" s="231"/>
      <c r="C196" s="237"/>
      <c r="D196" s="233"/>
      <c r="E196" s="234"/>
      <c r="F196" s="235"/>
      <c r="G196" s="238"/>
      <c r="H196" s="235"/>
      <c r="I196" s="236">
        <f t="shared" si="2"/>
        <v>0</v>
      </c>
    </row>
    <row r="197" spans="1:9" s="239" customFormat="1">
      <c r="A197" s="230" t="s">
        <v>370</v>
      </c>
      <c r="B197" s="231"/>
      <c r="C197" s="237"/>
      <c r="D197" s="233"/>
      <c r="E197" s="234"/>
      <c r="F197" s="235"/>
      <c r="G197" s="238"/>
      <c r="H197" s="235"/>
      <c r="I197" s="236">
        <f t="shared" ref="I197:I260" si="3">SUM(B197,D197:H197)</f>
        <v>0</v>
      </c>
    </row>
    <row r="198" spans="1:9" s="239" customFormat="1">
      <c r="A198" s="230" t="s">
        <v>372</v>
      </c>
      <c r="B198" s="231"/>
      <c r="C198" s="237"/>
      <c r="D198" s="233"/>
      <c r="E198" s="234"/>
      <c r="F198" s="235"/>
      <c r="G198" s="238"/>
      <c r="H198" s="235"/>
      <c r="I198" s="236">
        <f t="shared" si="3"/>
        <v>0</v>
      </c>
    </row>
    <row r="199" spans="1:9" s="239" customFormat="1">
      <c r="A199" s="230" t="s">
        <v>374</v>
      </c>
      <c r="B199" s="231"/>
      <c r="C199" s="237"/>
      <c r="D199" s="233"/>
      <c r="E199" s="234"/>
      <c r="F199" s="235">
        <v>1</v>
      </c>
      <c r="G199" s="238"/>
      <c r="H199" s="235"/>
      <c r="I199" s="236">
        <f t="shared" si="3"/>
        <v>1</v>
      </c>
    </row>
    <row r="200" spans="1:9" s="239" customFormat="1">
      <c r="A200" s="230" t="s">
        <v>375</v>
      </c>
      <c r="B200" s="231"/>
      <c r="C200" s="237"/>
      <c r="D200" s="233">
        <v>3</v>
      </c>
      <c r="E200" s="234">
        <v>2</v>
      </c>
      <c r="F200" s="235">
        <v>1</v>
      </c>
      <c r="G200" s="238"/>
      <c r="H200" s="235"/>
      <c r="I200" s="236">
        <f t="shared" si="3"/>
        <v>6</v>
      </c>
    </row>
    <row r="201" spans="1:9" s="239" customFormat="1">
      <c r="A201" s="230" t="s">
        <v>376</v>
      </c>
      <c r="B201" s="231"/>
      <c r="C201" s="237"/>
      <c r="D201" s="233">
        <v>1</v>
      </c>
      <c r="E201" s="234"/>
      <c r="F201" s="235"/>
      <c r="G201" s="238"/>
      <c r="H201" s="235"/>
      <c r="I201" s="236">
        <f t="shared" si="3"/>
        <v>1</v>
      </c>
    </row>
    <row r="202" spans="1:9" s="239" customFormat="1">
      <c r="A202" s="230" t="s">
        <v>377</v>
      </c>
      <c r="B202" s="231"/>
      <c r="C202" s="237"/>
      <c r="D202" s="233"/>
      <c r="E202" s="234"/>
      <c r="F202" s="235"/>
      <c r="G202" s="238"/>
      <c r="H202" s="235"/>
      <c r="I202" s="236">
        <f t="shared" si="3"/>
        <v>0</v>
      </c>
    </row>
    <row r="203" spans="1:9" s="239" customFormat="1">
      <c r="A203" s="230" t="s">
        <v>420</v>
      </c>
      <c r="B203" s="231">
        <v>15</v>
      </c>
      <c r="C203" s="237"/>
      <c r="D203" s="233">
        <v>1</v>
      </c>
      <c r="E203" s="234">
        <v>2</v>
      </c>
      <c r="F203" s="235"/>
      <c r="G203" s="238"/>
      <c r="H203" s="235"/>
      <c r="I203" s="236">
        <f t="shared" si="3"/>
        <v>18</v>
      </c>
    </row>
    <row r="204" spans="1:9" s="239" customFormat="1">
      <c r="A204" s="230" t="s">
        <v>379</v>
      </c>
      <c r="B204" s="231">
        <v>4</v>
      </c>
      <c r="C204" s="237"/>
      <c r="D204" s="233">
        <v>1</v>
      </c>
      <c r="E204" s="234">
        <v>19</v>
      </c>
      <c r="F204" s="235"/>
      <c r="G204" s="238"/>
      <c r="H204" s="235"/>
      <c r="I204" s="236">
        <f t="shared" si="3"/>
        <v>24</v>
      </c>
    </row>
    <row r="205" spans="1:9" s="239" customFormat="1">
      <c r="A205" s="230" t="s">
        <v>324</v>
      </c>
      <c r="B205" s="231">
        <v>4</v>
      </c>
      <c r="C205" s="237"/>
      <c r="D205" s="233">
        <v>4</v>
      </c>
      <c r="E205" s="234"/>
      <c r="F205" s="235"/>
      <c r="G205" s="238"/>
      <c r="H205" s="235"/>
      <c r="I205" s="236">
        <f t="shared" si="3"/>
        <v>8</v>
      </c>
    </row>
    <row r="206" spans="1:9" s="239" customFormat="1">
      <c r="A206" s="230" t="s">
        <v>371</v>
      </c>
      <c r="B206" s="231"/>
      <c r="C206" s="237"/>
      <c r="D206" s="233"/>
      <c r="E206" s="234"/>
      <c r="F206" s="235"/>
      <c r="G206" s="238"/>
      <c r="H206" s="235"/>
      <c r="I206" s="236">
        <f t="shared" si="3"/>
        <v>0</v>
      </c>
    </row>
    <row r="207" spans="1:9" s="239" customFormat="1">
      <c r="A207" s="230" t="s">
        <v>386</v>
      </c>
      <c r="B207" s="231"/>
      <c r="C207" s="237"/>
      <c r="D207" s="233"/>
      <c r="E207" s="234"/>
      <c r="F207" s="235"/>
      <c r="G207" s="238"/>
      <c r="H207" s="235"/>
      <c r="I207" s="236">
        <f t="shared" si="3"/>
        <v>0</v>
      </c>
    </row>
    <row r="208" spans="1:9" s="239" customFormat="1">
      <c r="A208" s="230" t="s">
        <v>388</v>
      </c>
      <c r="B208" s="231"/>
      <c r="C208" s="237"/>
      <c r="D208" s="233"/>
      <c r="E208" s="234"/>
      <c r="F208" s="235"/>
      <c r="G208" s="238"/>
      <c r="H208" s="235"/>
      <c r="I208" s="236">
        <f t="shared" si="3"/>
        <v>0</v>
      </c>
    </row>
    <row r="209" spans="1:11" s="239" customFormat="1">
      <c r="A209" s="230" t="s">
        <v>334</v>
      </c>
      <c r="B209" s="231">
        <v>20</v>
      </c>
      <c r="C209" s="237"/>
      <c r="D209" s="233">
        <v>5</v>
      </c>
      <c r="E209" s="234">
        <v>10</v>
      </c>
      <c r="F209" s="235"/>
      <c r="G209" s="238"/>
      <c r="H209" s="235"/>
      <c r="I209" s="236">
        <f t="shared" si="3"/>
        <v>35</v>
      </c>
    </row>
    <row r="210" spans="1:11" s="239" customFormat="1">
      <c r="A210" s="230" t="s">
        <v>380</v>
      </c>
      <c r="B210" s="231"/>
      <c r="C210" s="237"/>
      <c r="D210" s="233"/>
      <c r="E210" s="234"/>
      <c r="F210" s="235"/>
      <c r="G210" s="238"/>
      <c r="H210" s="235"/>
      <c r="I210" s="236">
        <f t="shared" si="3"/>
        <v>0</v>
      </c>
    </row>
    <row r="211" spans="1:11" s="239" customFormat="1">
      <c r="A211" s="230" t="s">
        <v>479</v>
      </c>
      <c r="B211" s="231"/>
      <c r="C211" s="237"/>
      <c r="D211" s="233"/>
      <c r="E211" s="234"/>
      <c r="F211" s="235"/>
      <c r="G211" s="238"/>
      <c r="H211" s="235"/>
      <c r="I211" s="236">
        <f t="shared" si="3"/>
        <v>0</v>
      </c>
    </row>
    <row r="212" spans="1:11" s="239" customFormat="1">
      <c r="A212" s="230" t="s">
        <v>479</v>
      </c>
      <c r="B212" s="231"/>
      <c r="C212" s="237"/>
      <c r="D212" s="233"/>
      <c r="E212" s="234"/>
      <c r="F212" s="235"/>
      <c r="G212" s="238"/>
      <c r="H212" s="235"/>
      <c r="I212" s="236">
        <f t="shared" si="3"/>
        <v>0</v>
      </c>
      <c r="K212" s="260"/>
    </row>
    <row r="213" spans="1:11" s="239" customFormat="1">
      <c r="A213" s="230" t="s">
        <v>213</v>
      </c>
      <c r="B213" s="231"/>
      <c r="C213" s="237"/>
      <c r="D213" s="233"/>
      <c r="E213" s="234"/>
      <c r="F213" s="235"/>
      <c r="G213" s="238"/>
      <c r="H213" s="235"/>
      <c r="I213" s="236">
        <f t="shared" si="3"/>
        <v>0</v>
      </c>
      <c r="K213" s="260"/>
    </row>
    <row r="214" spans="1:11" s="239" customFormat="1">
      <c r="A214" s="230" t="s">
        <v>229</v>
      </c>
      <c r="B214" s="231"/>
      <c r="C214" s="237"/>
      <c r="D214" s="233"/>
      <c r="E214" s="234"/>
      <c r="F214" s="235"/>
      <c r="G214" s="238"/>
      <c r="H214" s="235"/>
      <c r="I214" s="236">
        <f t="shared" si="3"/>
        <v>0</v>
      </c>
    </row>
    <row r="215" spans="1:11" s="239" customFormat="1">
      <c r="A215" s="230" t="s">
        <v>268</v>
      </c>
      <c r="B215" s="231"/>
      <c r="C215" s="237"/>
      <c r="D215" s="233"/>
      <c r="E215" s="234">
        <v>2</v>
      </c>
      <c r="F215" s="235"/>
      <c r="G215" s="238"/>
      <c r="H215" s="235"/>
      <c r="I215" s="236">
        <f t="shared" si="3"/>
        <v>2</v>
      </c>
    </row>
    <row r="216" spans="1:11" s="239" customFormat="1">
      <c r="A216" s="230" t="s">
        <v>282</v>
      </c>
      <c r="B216" s="231"/>
      <c r="C216" s="237"/>
      <c r="D216" s="233"/>
      <c r="E216" s="234"/>
      <c r="F216" s="235"/>
      <c r="G216" s="238"/>
      <c r="H216" s="235"/>
      <c r="I216" s="236">
        <f t="shared" si="3"/>
        <v>0</v>
      </c>
    </row>
    <row r="217" spans="1:11" s="239" customFormat="1">
      <c r="A217" s="230" t="s">
        <v>378</v>
      </c>
      <c r="B217" s="231"/>
      <c r="C217" s="237"/>
      <c r="D217" s="233"/>
      <c r="E217" s="234"/>
      <c r="F217" s="235"/>
      <c r="G217" s="238"/>
      <c r="H217" s="235"/>
      <c r="I217" s="236">
        <f t="shared" si="3"/>
        <v>0</v>
      </c>
    </row>
    <row r="218" spans="1:11" s="239" customFormat="1">
      <c r="A218" s="230" t="s">
        <v>381</v>
      </c>
      <c r="B218" s="231"/>
      <c r="C218" s="237"/>
      <c r="D218" s="233"/>
      <c r="E218" s="234"/>
      <c r="F218" s="235"/>
      <c r="G218" s="238"/>
      <c r="H218" s="235"/>
      <c r="I218" s="236">
        <f t="shared" si="3"/>
        <v>0</v>
      </c>
    </row>
    <row r="219" spans="1:11" s="239" customFormat="1">
      <c r="A219" s="230" t="s">
        <v>382</v>
      </c>
      <c r="B219" s="231"/>
      <c r="C219" s="237"/>
      <c r="D219" s="233"/>
      <c r="E219" s="234"/>
      <c r="F219" s="235"/>
      <c r="G219" s="238"/>
      <c r="H219" s="235"/>
      <c r="I219" s="236">
        <f t="shared" si="3"/>
        <v>0</v>
      </c>
    </row>
    <row r="220" spans="1:11" s="239" customFormat="1">
      <c r="A220" s="230" t="s">
        <v>382</v>
      </c>
      <c r="B220" s="231"/>
      <c r="C220" s="237"/>
      <c r="D220" s="233"/>
      <c r="E220" s="234"/>
      <c r="F220" s="235"/>
      <c r="G220" s="238"/>
      <c r="H220" s="235"/>
      <c r="I220" s="236">
        <f t="shared" si="3"/>
        <v>0</v>
      </c>
    </row>
    <row r="221" spans="1:11" s="239" customFormat="1">
      <c r="A221" s="230" t="s">
        <v>345</v>
      </c>
      <c r="B221" s="231"/>
      <c r="C221" s="237"/>
      <c r="D221" s="233"/>
      <c r="E221" s="234"/>
      <c r="F221" s="235"/>
      <c r="G221" s="238"/>
      <c r="H221" s="235"/>
      <c r="I221" s="236">
        <f t="shared" si="3"/>
        <v>0</v>
      </c>
    </row>
    <row r="222" spans="1:11" s="239" customFormat="1">
      <c r="A222" s="230" t="s">
        <v>383</v>
      </c>
      <c r="B222" s="231"/>
      <c r="C222" s="237"/>
      <c r="D222" s="233"/>
      <c r="E222" s="234"/>
      <c r="F222" s="235"/>
      <c r="G222" s="238"/>
      <c r="H222" s="235"/>
      <c r="I222" s="236">
        <f t="shared" si="3"/>
        <v>0</v>
      </c>
    </row>
    <row r="223" spans="1:11" s="239" customFormat="1">
      <c r="A223" s="230" t="s">
        <v>384</v>
      </c>
      <c r="B223" s="231"/>
      <c r="C223" s="237"/>
      <c r="D223" s="233"/>
      <c r="E223" s="234"/>
      <c r="F223" s="235"/>
      <c r="G223" s="238"/>
      <c r="H223" s="235"/>
      <c r="I223" s="236">
        <f t="shared" si="3"/>
        <v>0</v>
      </c>
    </row>
    <row r="224" spans="1:11" s="239" customFormat="1">
      <c r="A224" s="230" t="s">
        <v>385</v>
      </c>
      <c r="B224" s="231"/>
      <c r="C224" s="237"/>
      <c r="D224" s="233"/>
      <c r="E224" s="234"/>
      <c r="F224" s="235"/>
      <c r="G224" s="238"/>
      <c r="H224" s="235"/>
      <c r="I224" s="236">
        <f t="shared" si="3"/>
        <v>0</v>
      </c>
    </row>
    <row r="225" spans="1:9" s="239" customFormat="1">
      <c r="A225" s="230" t="s">
        <v>389</v>
      </c>
      <c r="B225" s="231"/>
      <c r="C225" s="237"/>
      <c r="D225" s="233"/>
      <c r="E225" s="234"/>
      <c r="F225" s="235"/>
      <c r="G225" s="238"/>
      <c r="H225" s="235"/>
      <c r="I225" s="236">
        <f t="shared" si="3"/>
        <v>0</v>
      </c>
    </row>
    <row r="226" spans="1:9" s="239" customFormat="1">
      <c r="A226" s="230" t="s">
        <v>391</v>
      </c>
      <c r="B226" s="231"/>
      <c r="C226" s="237"/>
      <c r="D226" s="233"/>
      <c r="E226" s="234"/>
      <c r="F226" s="235"/>
      <c r="G226" s="238"/>
      <c r="H226" s="235"/>
      <c r="I226" s="236">
        <f t="shared" si="3"/>
        <v>0</v>
      </c>
    </row>
    <row r="227" spans="1:9" s="239" customFormat="1">
      <c r="A227" s="230" t="s">
        <v>392</v>
      </c>
      <c r="B227" s="231"/>
      <c r="C227" s="237"/>
      <c r="D227" s="233"/>
      <c r="E227" s="234"/>
      <c r="F227" s="235"/>
      <c r="G227" s="238"/>
      <c r="H227" s="235"/>
      <c r="I227" s="236">
        <f t="shared" si="3"/>
        <v>0</v>
      </c>
    </row>
    <row r="228" spans="1:9" s="239" customFormat="1">
      <c r="A228" s="230" t="s">
        <v>393</v>
      </c>
      <c r="B228" s="231"/>
      <c r="C228" s="237"/>
      <c r="D228" s="233"/>
      <c r="E228" s="234"/>
      <c r="F228" s="235"/>
      <c r="G228" s="238"/>
      <c r="H228" s="235"/>
      <c r="I228" s="236">
        <f t="shared" si="3"/>
        <v>0</v>
      </c>
    </row>
    <row r="229" spans="1:9" s="239" customFormat="1">
      <c r="A229" s="230" t="s">
        <v>394</v>
      </c>
      <c r="B229" s="231"/>
      <c r="C229" s="237"/>
      <c r="D229" s="233"/>
      <c r="E229" s="234"/>
      <c r="F229" s="235"/>
      <c r="G229" s="238"/>
      <c r="H229" s="235"/>
      <c r="I229" s="236">
        <f t="shared" si="3"/>
        <v>0</v>
      </c>
    </row>
    <row r="230" spans="1:9" s="239" customFormat="1">
      <c r="A230" s="230" t="s">
        <v>395</v>
      </c>
      <c r="B230" s="231">
        <v>7</v>
      </c>
      <c r="C230" s="237"/>
      <c r="D230" s="233">
        <v>17</v>
      </c>
      <c r="E230" s="234">
        <v>2</v>
      </c>
      <c r="F230" s="235"/>
      <c r="G230" s="238"/>
      <c r="H230" s="235"/>
      <c r="I230" s="236">
        <f t="shared" si="3"/>
        <v>26</v>
      </c>
    </row>
    <row r="231" spans="1:9" s="239" customFormat="1">
      <c r="A231" s="230" t="s">
        <v>396</v>
      </c>
      <c r="B231" s="231"/>
      <c r="C231" s="237"/>
      <c r="D231" s="233"/>
      <c r="E231" s="234"/>
      <c r="F231" s="235"/>
      <c r="G231" s="238"/>
      <c r="H231" s="235"/>
      <c r="I231" s="236">
        <f t="shared" si="3"/>
        <v>0</v>
      </c>
    </row>
    <row r="232" spans="1:9" s="239" customFormat="1">
      <c r="A232" s="230" t="s">
        <v>397</v>
      </c>
      <c r="B232" s="231"/>
      <c r="C232" s="237"/>
      <c r="D232" s="233"/>
      <c r="E232" s="234"/>
      <c r="F232" s="235"/>
      <c r="G232" s="238"/>
      <c r="H232" s="235"/>
      <c r="I232" s="236">
        <f t="shared" si="3"/>
        <v>0</v>
      </c>
    </row>
    <row r="233" spans="1:9" s="239" customFormat="1">
      <c r="A233" s="230" t="s">
        <v>398</v>
      </c>
      <c r="B233" s="231">
        <v>16</v>
      </c>
      <c r="C233" s="237"/>
      <c r="D233" s="233"/>
      <c r="E233" s="234">
        <v>1</v>
      </c>
      <c r="F233" s="235"/>
      <c r="G233" s="238"/>
      <c r="H233" s="235"/>
      <c r="I233" s="236">
        <f t="shared" si="3"/>
        <v>17</v>
      </c>
    </row>
    <row r="234" spans="1:9" s="239" customFormat="1">
      <c r="A234" s="230" t="s">
        <v>399</v>
      </c>
      <c r="B234" s="231">
        <v>2</v>
      </c>
      <c r="C234" s="237"/>
      <c r="D234" s="233"/>
      <c r="E234" s="234">
        <v>4</v>
      </c>
      <c r="F234" s="235"/>
      <c r="G234" s="238"/>
      <c r="H234" s="235"/>
      <c r="I234" s="236">
        <f t="shared" si="3"/>
        <v>6</v>
      </c>
    </row>
    <row r="235" spans="1:9" s="239" customFormat="1">
      <c r="A235" s="230" t="s">
        <v>401</v>
      </c>
      <c r="B235" s="231"/>
      <c r="C235" s="237"/>
      <c r="D235" s="233"/>
      <c r="E235" s="234"/>
      <c r="F235" s="235"/>
      <c r="G235" s="238"/>
      <c r="H235" s="235"/>
      <c r="I235" s="236">
        <f t="shared" si="3"/>
        <v>0</v>
      </c>
    </row>
    <row r="236" spans="1:9" s="239" customFormat="1">
      <c r="A236" s="230" t="s">
        <v>239</v>
      </c>
      <c r="B236" s="231"/>
      <c r="C236" s="237"/>
      <c r="D236" s="233"/>
      <c r="E236" s="234"/>
      <c r="F236" s="235"/>
      <c r="G236" s="238"/>
      <c r="H236" s="235"/>
      <c r="I236" s="236">
        <f t="shared" si="3"/>
        <v>0</v>
      </c>
    </row>
    <row r="237" spans="1:9" s="239" customFormat="1">
      <c r="A237" s="230" t="s">
        <v>249</v>
      </c>
      <c r="B237" s="231"/>
      <c r="C237" s="237"/>
      <c r="D237" s="233"/>
      <c r="E237" s="234"/>
      <c r="F237" s="235"/>
      <c r="G237" s="238"/>
      <c r="H237" s="235"/>
      <c r="I237" s="236">
        <f t="shared" si="3"/>
        <v>0</v>
      </c>
    </row>
    <row r="238" spans="1:9" s="239" customFormat="1">
      <c r="A238" s="230" t="s">
        <v>424</v>
      </c>
      <c r="B238" s="231"/>
      <c r="C238" s="237"/>
      <c r="D238" s="233"/>
      <c r="E238" s="234"/>
      <c r="F238" s="235"/>
      <c r="G238" s="238"/>
      <c r="H238" s="235"/>
      <c r="I238" s="236">
        <f t="shared" si="3"/>
        <v>0</v>
      </c>
    </row>
    <row r="239" spans="1:9" s="239" customFormat="1">
      <c r="A239" s="230" t="s">
        <v>402</v>
      </c>
      <c r="B239" s="231"/>
      <c r="C239" s="237"/>
      <c r="D239" s="233"/>
      <c r="E239" s="234">
        <v>1</v>
      </c>
      <c r="F239" s="235"/>
      <c r="G239" s="238"/>
      <c r="H239" s="235"/>
      <c r="I239" s="236">
        <f t="shared" si="3"/>
        <v>1</v>
      </c>
    </row>
    <row r="240" spans="1:9" s="239" customFormat="1">
      <c r="A240" s="230" t="s">
        <v>405</v>
      </c>
      <c r="B240" s="231"/>
      <c r="C240" s="237"/>
      <c r="D240" s="233"/>
      <c r="E240" s="234"/>
      <c r="F240" s="235"/>
      <c r="G240" s="238"/>
      <c r="H240" s="235"/>
      <c r="I240" s="236">
        <f t="shared" si="3"/>
        <v>0</v>
      </c>
    </row>
    <row r="241" spans="1:9" s="239" customFormat="1">
      <c r="A241" s="230" t="s">
        <v>404</v>
      </c>
      <c r="B241" s="231"/>
      <c r="C241" s="237"/>
      <c r="D241" s="233"/>
      <c r="E241" s="234"/>
      <c r="F241" s="235"/>
      <c r="G241" s="238"/>
      <c r="H241" s="235"/>
      <c r="I241" s="236">
        <f t="shared" si="3"/>
        <v>0</v>
      </c>
    </row>
    <row r="242" spans="1:9" s="239" customFormat="1">
      <c r="A242" s="230" t="s">
        <v>408</v>
      </c>
      <c r="B242" s="231"/>
      <c r="C242" s="237"/>
      <c r="D242" s="233"/>
      <c r="E242" s="234"/>
      <c r="F242" s="235"/>
      <c r="G242" s="238"/>
      <c r="H242" s="235"/>
      <c r="I242" s="236">
        <f t="shared" si="3"/>
        <v>0</v>
      </c>
    </row>
    <row r="243" spans="1:9" s="239" customFormat="1">
      <c r="A243" s="230" t="s">
        <v>409</v>
      </c>
      <c r="B243" s="231"/>
      <c r="C243" s="237"/>
      <c r="D243" s="233">
        <v>3</v>
      </c>
      <c r="E243" s="234"/>
      <c r="F243" s="235"/>
      <c r="G243" s="238"/>
      <c r="H243" s="235"/>
      <c r="I243" s="236">
        <f t="shared" si="3"/>
        <v>3</v>
      </c>
    </row>
    <row r="244" spans="1:9" s="239" customFormat="1">
      <c r="A244" s="230" t="s">
        <v>410</v>
      </c>
      <c r="B244" s="231"/>
      <c r="C244" s="237"/>
      <c r="D244" s="233"/>
      <c r="E244" s="234"/>
      <c r="F244" s="235"/>
      <c r="G244" s="238"/>
      <c r="H244" s="235"/>
      <c r="I244" s="236">
        <f t="shared" si="3"/>
        <v>0</v>
      </c>
    </row>
    <row r="245" spans="1:9" s="239" customFormat="1">
      <c r="A245" s="230" t="s">
        <v>412</v>
      </c>
      <c r="B245" s="231"/>
      <c r="C245" s="237"/>
      <c r="D245" s="233"/>
      <c r="E245" s="234"/>
      <c r="F245" s="235"/>
      <c r="G245" s="238"/>
      <c r="H245" s="235"/>
      <c r="I245" s="236">
        <f t="shared" si="3"/>
        <v>0</v>
      </c>
    </row>
    <row r="246" spans="1:9" s="239" customFormat="1">
      <c r="A246" s="230" t="s">
        <v>413</v>
      </c>
      <c r="B246" s="231"/>
      <c r="C246" s="237"/>
      <c r="D246" s="233"/>
      <c r="E246" s="234"/>
      <c r="F246" s="235"/>
      <c r="G246" s="238"/>
      <c r="H246" s="235"/>
      <c r="I246" s="236">
        <f t="shared" si="3"/>
        <v>0</v>
      </c>
    </row>
    <row r="247" spans="1:9" s="239" customFormat="1">
      <c r="A247" s="230" t="s">
        <v>414</v>
      </c>
      <c r="B247" s="231"/>
      <c r="C247" s="237"/>
      <c r="D247" s="233">
        <v>2</v>
      </c>
      <c r="E247" s="234"/>
      <c r="F247" s="235">
        <v>1</v>
      </c>
      <c r="G247" s="238"/>
      <c r="H247" s="235"/>
      <c r="I247" s="236">
        <f t="shared" si="3"/>
        <v>3</v>
      </c>
    </row>
    <row r="248" spans="1:9" s="239" customFormat="1">
      <c r="A248" s="230" t="s">
        <v>415</v>
      </c>
      <c r="B248" s="231"/>
      <c r="C248" s="237"/>
      <c r="D248" s="233"/>
      <c r="E248" s="234"/>
      <c r="F248" s="235"/>
      <c r="G248" s="238"/>
      <c r="H248" s="235"/>
      <c r="I248" s="236">
        <f t="shared" si="3"/>
        <v>0</v>
      </c>
    </row>
    <row r="249" spans="1:9" s="239" customFormat="1">
      <c r="A249" s="230" t="s">
        <v>184</v>
      </c>
      <c r="B249" s="231"/>
      <c r="C249" s="237"/>
      <c r="D249" s="233"/>
      <c r="E249" s="234"/>
      <c r="F249" s="235"/>
      <c r="G249" s="238"/>
      <c r="H249" s="235"/>
      <c r="I249" s="236">
        <f t="shared" si="3"/>
        <v>0</v>
      </c>
    </row>
    <row r="250" spans="1:9" s="239" customFormat="1">
      <c r="A250" s="230" t="s">
        <v>286</v>
      </c>
      <c r="B250" s="231"/>
      <c r="C250" s="237"/>
      <c r="D250" s="233"/>
      <c r="E250" s="234"/>
      <c r="F250" s="235"/>
      <c r="G250" s="238"/>
      <c r="H250" s="235"/>
      <c r="I250" s="236">
        <f t="shared" si="3"/>
        <v>0</v>
      </c>
    </row>
    <row r="251" spans="1:9" s="239" customFormat="1">
      <c r="A251" s="230" t="s">
        <v>341</v>
      </c>
      <c r="B251" s="231"/>
      <c r="C251" s="237"/>
      <c r="D251" s="233"/>
      <c r="E251" s="234"/>
      <c r="F251" s="235"/>
      <c r="G251" s="238"/>
      <c r="H251" s="235"/>
      <c r="I251" s="236">
        <f t="shared" si="3"/>
        <v>0</v>
      </c>
    </row>
    <row r="252" spans="1:9" s="239" customFormat="1">
      <c r="A252" s="230" t="s">
        <v>417</v>
      </c>
      <c r="B252" s="231"/>
      <c r="C252" s="237"/>
      <c r="D252" s="233"/>
      <c r="E252" s="234"/>
      <c r="F252" s="235"/>
      <c r="G252" s="238"/>
      <c r="H252" s="235"/>
      <c r="I252" s="236">
        <f t="shared" si="3"/>
        <v>0</v>
      </c>
    </row>
    <row r="253" spans="1:9" s="239" customFormat="1">
      <c r="A253" s="230" t="s">
        <v>365</v>
      </c>
      <c r="B253" s="231"/>
      <c r="C253" s="237"/>
      <c r="D253" s="233"/>
      <c r="E253" s="234"/>
      <c r="F253" s="235"/>
      <c r="G253" s="238"/>
      <c r="H253" s="235"/>
      <c r="I253" s="236">
        <f t="shared" si="3"/>
        <v>0</v>
      </c>
    </row>
    <row r="254" spans="1:9" s="239" customFormat="1">
      <c r="A254" s="230" t="s">
        <v>419</v>
      </c>
      <c r="B254" s="240"/>
      <c r="C254" s="241"/>
      <c r="D254" s="242"/>
      <c r="E254" s="243"/>
      <c r="F254" s="244"/>
      <c r="G254" s="245"/>
      <c r="H254" s="244"/>
      <c r="I254" s="236">
        <f t="shared" si="3"/>
        <v>0</v>
      </c>
    </row>
    <row r="255" spans="1:9" s="239" customFormat="1">
      <c r="A255" s="230" t="s">
        <v>422</v>
      </c>
      <c r="B255" s="240">
        <v>1</v>
      </c>
      <c r="C255" s="241"/>
      <c r="D255" s="242"/>
      <c r="E255" s="243"/>
      <c r="F255" s="244"/>
      <c r="G255" s="245"/>
      <c r="H255" s="244"/>
      <c r="I255" s="236">
        <f t="shared" si="3"/>
        <v>1</v>
      </c>
    </row>
    <row r="256" spans="1:9" s="239" customFormat="1">
      <c r="A256" s="230" t="s">
        <v>425</v>
      </c>
      <c r="B256" s="240"/>
      <c r="C256" s="241"/>
      <c r="D256" s="242"/>
      <c r="E256" s="243">
        <v>2</v>
      </c>
      <c r="F256" s="244"/>
      <c r="G256" s="245"/>
      <c r="H256" s="244"/>
      <c r="I256" s="236">
        <f t="shared" si="3"/>
        <v>2</v>
      </c>
    </row>
    <row r="257" spans="1:11" s="239" customFormat="1">
      <c r="A257" s="230" t="s">
        <v>427</v>
      </c>
      <c r="B257" s="240"/>
      <c r="C257" s="241"/>
      <c r="D257" s="242">
        <v>1</v>
      </c>
      <c r="E257" s="243"/>
      <c r="F257" s="244"/>
      <c r="G257" s="245"/>
      <c r="H257" s="244"/>
      <c r="I257" s="236">
        <f t="shared" si="3"/>
        <v>1</v>
      </c>
    </row>
    <row r="258" spans="1:11" s="239" customFormat="1">
      <c r="A258" s="230" t="s">
        <v>258</v>
      </c>
      <c r="B258" s="240"/>
      <c r="C258" s="241"/>
      <c r="D258" s="242"/>
      <c r="E258" s="243"/>
      <c r="F258" s="244"/>
      <c r="G258" s="245"/>
      <c r="H258" s="244"/>
      <c r="I258" s="236">
        <f t="shared" si="3"/>
        <v>0</v>
      </c>
    </row>
    <row r="259" spans="1:11" s="239" customFormat="1">
      <c r="A259" s="230" t="s">
        <v>307</v>
      </c>
      <c r="B259" s="240"/>
      <c r="C259" s="241"/>
      <c r="D259" s="242"/>
      <c r="E259" s="243"/>
      <c r="F259" s="244"/>
      <c r="G259" s="245"/>
      <c r="H259" s="244"/>
      <c r="I259" s="236">
        <f t="shared" si="3"/>
        <v>0</v>
      </c>
    </row>
    <row r="260" spans="1:11" s="239" customFormat="1">
      <c r="A260" s="230" t="s">
        <v>83</v>
      </c>
      <c r="B260" s="246"/>
      <c r="C260" s="247"/>
      <c r="D260" s="248"/>
      <c r="E260" s="249"/>
      <c r="F260" s="250"/>
      <c r="G260" s="251"/>
      <c r="H260" s="244"/>
      <c r="I260" s="236">
        <f t="shared" si="3"/>
        <v>0</v>
      </c>
    </row>
    <row r="261" spans="1:11" ht="16" thickBot="1">
      <c r="A261" s="79" t="s">
        <v>4</v>
      </c>
      <c r="B261" s="252">
        <f t="shared" ref="B261:I261" si="4">SUM(B4:B260)</f>
        <v>164</v>
      </c>
      <c r="C261" s="253">
        <f t="shared" si="4"/>
        <v>0</v>
      </c>
      <c r="D261" s="254">
        <f>SUM(D4:D260)</f>
        <v>111</v>
      </c>
      <c r="E261" s="255">
        <f t="shared" si="4"/>
        <v>95</v>
      </c>
      <c r="F261" s="256">
        <f t="shared" si="4"/>
        <v>7</v>
      </c>
      <c r="G261" s="257">
        <f t="shared" si="4"/>
        <v>0</v>
      </c>
      <c r="H261" s="256">
        <f t="shared" si="4"/>
        <v>0</v>
      </c>
      <c r="I261" s="258">
        <f t="shared" si="4"/>
        <v>377</v>
      </c>
      <c r="K261" s="239"/>
    </row>
    <row r="262" spans="1:11">
      <c r="K262" s="239"/>
    </row>
    <row r="263" spans="1:11" ht="30" customHeight="1">
      <c r="A263" s="402" t="s">
        <v>521</v>
      </c>
      <c r="B263" s="402"/>
      <c r="C263" s="402"/>
      <c r="D263" s="402"/>
      <c r="E263" s="402"/>
      <c r="F263" s="402"/>
      <c r="G263" s="402"/>
      <c r="H263" s="402"/>
      <c r="I263" s="402"/>
    </row>
    <row r="264" spans="1:11" ht="30" customHeight="1">
      <c r="A264" s="402" t="s">
        <v>522</v>
      </c>
      <c r="B264" s="402"/>
      <c r="C264" s="402"/>
      <c r="D264" s="402"/>
      <c r="E264" s="402"/>
      <c r="F264" s="402"/>
      <c r="G264" s="402"/>
      <c r="H264" s="402"/>
      <c r="I264" s="402"/>
      <c r="K264" s="239"/>
    </row>
    <row r="265" spans="1:11" ht="30" customHeight="1">
      <c r="A265" s="402" t="s">
        <v>523</v>
      </c>
      <c r="B265" s="402"/>
      <c r="C265" s="402"/>
      <c r="D265" s="402"/>
      <c r="E265" s="402"/>
      <c r="F265" s="402"/>
      <c r="G265" s="402"/>
      <c r="H265" s="402"/>
      <c r="I265" s="402"/>
      <c r="K265" s="239"/>
    </row>
    <row r="266" spans="1:11" ht="30" customHeight="1">
      <c r="A266" s="402" t="s">
        <v>524</v>
      </c>
      <c r="B266" s="402"/>
      <c r="C266" s="402"/>
      <c r="D266" s="402"/>
      <c r="E266" s="402"/>
      <c r="F266" s="402"/>
      <c r="G266" s="402"/>
      <c r="H266" s="402"/>
      <c r="I266" s="402"/>
      <c r="K266" s="239"/>
    </row>
    <row r="267" spans="1:11" ht="26.25" customHeight="1">
      <c r="A267" s="403" t="s">
        <v>141</v>
      </c>
      <c r="B267" s="403"/>
      <c r="C267" s="403"/>
      <c r="D267" s="403"/>
      <c r="E267" s="403"/>
      <c r="F267" s="403"/>
      <c r="G267" s="403"/>
      <c r="H267" s="403"/>
      <c r="I267" s="403"/>
    </row>
    <row r="268" spans="1:11" ht="26.25" customHeight="1">
      <c r="A268" s="390" t="s">
        <v>447</v>
      </c>
      <c r="B268" s="390"/>
      <c r="C268" s="390"/>
      <c r="D268" s="390"/>
      <c r="E268" s="390"/>
      <c r="F268" s="390"/>
      <c r="G268" s="390"/>
      <c r="H268" s="390"/>
      <c r="I268" s="390"/>
    </row>
  </sheetData>
  <sortState xmlns:xlrd2="http://schemas.microsoft.com/office/spreadsheetml/2017/richdata2"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9"/>
  <sheetViews>
    <sheetView workbookViewId="0">
      <selection activeCell="H19" sqref="H19"/>
    </sheetView>
  </sheetViews>
  <sheetFormatPr baseColWidth="10" defaultColWidth="8.83203125" defaultRowHeight="15"/>
  <cols>
    <col min="1" max="1" width="29" customWidth="1"/>
    <col min="2" max="6" width="15.5" customWidth="1"/>
    <col min="7" max="10" width="10.5" customWidth="1"/>
  </cols>
  <sheetData>
    <row r="1" spans="1:6" ht="18.75" customHeight="1">
      <c r="A1" s="404" t="s">
        <v>446</v>
      </c>
      <c r="B1" s="281"/>
      <c r="C1" s="281"/>
      <c r="D1" s="281"/>
      <c r="E1" s="281"/>
      <c r="F1" s="283"/>
    </row>
    <row r="2" spans="1:6" ht="42" customHeight="1" thickBot="1">
      <c r="A2" s="37" t="s">
        <v>587</v>
      </c>
      <c r="B2" s="97" t="s">
        <v>0</v>
      </c>
      <c r="C2" s="97" t="s">
        <v>2</v>
      </c>
      <c r="D2" s="97" t="s">
        <v>1</v>
      </c>
      <c r="E2" s="97" t="s">
        <v>3</v>
      </c>
      <c r="F2" s="98" t="s">
        <v>511</v>
      </c>
    </row>
    <row r="3" spans="1:6">
      <c r="A3" s="103" t="s">
        <v>568</v>
      </c>
      <c r="B3" s="273"/>
      <c r="C3" s="274"/>
      <c r="D3" s="274"/>
      <c r="E3" s="274"/>
      <c r="F3" s="275"/>
    </row>
    <row r="4" spans="1:6" ht="45">
      <c r="A4" s="96" t="s">
        <v>112</v>
      </c>
      <c r="B4" s="186"/>
      <c r="C4" s="186"/>
      <c r="D4" s="186"/>
      <c r="E4" s="186"/>
      <c r="F4" s="188"/>
    </row>
    <row r="5" spans="1:6" ht="45">
      <c r="A5" s="96" t="s">
        <v>178</v>
      </c>
      <c r="B5" s="95"/>
      <c r="C5" s="95"/>
      <c r="D5" s="95"/>
      <c r="E5" s="187">
        <v>0.316</v>
      </c>
      <c r="F5" s="189">
        <f>E5</f>
        <v>0.316</v>
      </c>
    </row>
    <row r="7" spans="1:6">
      <c r="A7" s="405" t="s">
        <v>163</v>
      </c>
      <c r="B7" s="405"/>
      <c r="C7" s="405"/>
      <c r="D7" s="405"/>
      <c r="E7" s="405"/>
      <c r="F7" s="405"/>
    </row>
    <row r="8" spans="1:6" s="190" customFormat="1" ht="46.5" customHeight="1">
      <c r="A8" s="406" t="s">
        <v>512</v>
      </c>
      <c r="B8" s="406"/>
      <c r="C8" s="406"/>
      <c r="D8" s="406"/>
      <c r="E8" s="406"/>
      <c r="F8" s="406"/>
    </row>
    <row r="9" spans="1:6" ht="15" customHeight="1"/>
  </sheetData>
  <mergeCells count="4">
    <mergeCell ref="B3:F3"/>
    <mergeCell ref="A1:F1"/>
    <mergeCell ref="A7:F7"/>
    <mergeCell ref="A8:F8"/>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E6"/>
  <sheetViews>
    <sheetView workbookViewId="0">
      <selection activeCell="C3" sqref="C3"/>
    </sheetView>
  </sheetViews>
  <sheetFormatPr baseColWidth="10" defaultColWidth="9.1640625" defaultRowHeight="14"/>
  <cols>
    <col min="1" max="1" width="26.83203125" style="2" customWidth="1"/>
    <col min="2" max="2" width="15.5" style="1" customWidth="1"/>
    <col min="3" max="3" width="14.5" style="1" customWidth="1"/>
    <col min="4" max="16384" width="9.1640625" style="1"/>
  </cols>
  <sheetData>
    <row r="1" spans="1:5" ht="42.75" customHeight="1">
      <c r="A1" s="407" t="s">
        <v>442</v>
      </c>
      <c r="B1" s="377"/>
      <c r="C1" s="378"/>
      <c r="E1" s="81"/>
    </row>
    <row r="2" spans="1:5" s="5" customFormat="1" ht="38.25" customHeight="1">
      <c r="A2" s="15" t="s">
        <v>567</v>
      </c>
      <c r="B2" s="128" t="s">
        <v>131</v>
      </c>
      <c r="C2" s="92" t="s">
        <v>508</v>
      </c>
    </row>
    <row r="3" spans="1:5" s="6" customFormat="1" ht="15">
      <c r="A3" s="158" t="s">
        <v>568</v>
      </c>
      <c r="B3" s="217">
        <v>8</v>
      </c>
      <c r="C3" s="123">
        <v>8</v>
      </c>
    </row>
    <row r="4" spans="1:5" ht="12.75" customHeight="1">
      <c r="A4" s="185"/>
      <c r="B4" s="185"/>
      <c r="C4" s="185"/>
    </row>
    <row r="5" spans="1:5">
      <c r="A5" s="4" t="s">
        <v>160</v>
      </c>
    </row>
    <row r="6" spans="1:5" ht="66" customHeight="1">
      <c r="A6" s="300" t="s">
        <v>509</v>
      </c>
      <c r="B6" s="300"/>
      <c r="C6" s="300"/>
    </row>
  </sheetData>
  <mergeCells count="2">
    <mergeCell ref="A1:C1"/>
    <mergeCell ref="A6:C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0"/>
  <sheetViews>
    <sheetView zoomScale="140" zoomScaleNormal="140" workbookViewId="0">
      <selection activeCell="G5" sqref="G5"/>
    </sheetView>
  </sheetViews>
  <sheetFormatPr baseColWidth="10" defaultColWidth="9.1640625" defaultRowHeight="14"/>
  <cols>
    <col min="1" max="1" width="22.5" style="2" customWidth="1"/>
    <col min="2" max="2" width="19.1640625" style="34" customWidth="1"/>
    <col min="3" max="3" width="22.5" style="34" customWidth="1"/>
    <col min="4" max="4" width="19.5" style="34" customWidth="1"/>
    <col min="5" max="6" width="25.1640625" style="34" customWidth="1"/>
    <col min="7" max="7" width="19" style="1" customWidth="1"/>
    <col min="8" max="16384" width="9.1640625" style="1"/>
  </cols>
  <sheetData>
    <row r="1" spans="1:13" ht="38.25" customHeight="1">
      <c r="A1" s="407" t="s">
        <v>441</v>
      </c>
      <c r="B1" s="408"/>
      <c r="C1" s="408"/>
      <c r="D1" s="408"/>
      <c r="E1" s="408"/>
      <c r="F1" s="408"/>
      <c r="G1" s="409"/>
    </row>
    <row r="2" spans="1:13" s="5" customFormat="1" ht="30" customHeight="1">
      <c r="A2" s="15" t="s">
        <v>567</v>
      </c>
      <c r="B2" s="410" t="s">
        <v>134</v>
      </c>
      <c r="C2" s="410"/>
      <c r="D2" s="410"/>
      <c r="E2" s="410" t="s">
        <v>135</v>
      </c>
      <c r="F2" s="410"/>
      <c r="G2" s="411"/>
      <c r="H2" s="1"/>
      <c r="I2" s="1"/>
      <c r="J2" s="1"/>
      <c r="K2" s="1"/>
      <c r="L2" s="1"/>
      <c r="M2" s="80"/>
    </row>
    <row r="3" spans="1:13" s="5" customFormat="1" ht="35.25" customHeight="1">
      <c r="A3" s="15"/>
      <c r="B3" s="194" t="s">
        <v>132</v>
      </c>
      <c r="C3" s="194" t="s">
        <v>133</v>
      </c>
      <c r="D3" s="193" t="s">
        <v>172</v>
      </c>
      <c r="E3" s="194" t="s">
        <v>132</v>
      </c>
      <c r="F3" s="194" t="s">
        <v>133</v>
      </c>
      <c r="G3" s="92" t="s">
        <v>175</v>
      </c>
      <c r="H3" s="1"/>
      <c r="I3" s="1"/>
      <c r="J3" s="1"/>
      <c r="K3" s="1"/>
      <c r="L3" s="1"/>
      <c r="M3" s="80"/>
    </row>
    <row r="4" spans="1:13" s="6" customFormat="1" ht="13.5" customHeight="1">
      <c r="A4" s="93" t="s">
        <v>568</v>
      </c>
      <c r="B4" s="33">
        <v>193</v>
      </c>
      <c r="C4" s="33">
        <v>154</v>
      </c>
      <c r="D4" s="33">
        <v>112</v>
      </c>
      <c r="E4" s="33">
        <v>0</v>
      </c>
      <c r="F4" s="33">
        <v>172</v>
      </c>
      <c r="G4" s="91">
        <v>0</v>
      </c>
      <c r="H4" s="1"/>
      <c r="I4" s="1"/>
      <c r="J4" s="1"/>
      <c r="K4" s="1"/>
      <c r="L4" s="1"/>
    </row>
    <row r="5" spans="1:13" s="6" customFormat="1" ht="13.5" customHeight="1">
      <c r="A5" s="67" t="s">
        <v>117</v>
      </c>
      <c r="B5" s="195">
        <v>39</v>
      </c>
      <c r="C5" s="195">
        <v>31</v>
      </c>
      <c r="D5" s="195">
        <v>67</v>
      </c>
      <c r="E5" s="195">
        <v>0</v>
      </c>
      <c r="F5" s="195">
        <v>43</v>
      </c>
      <c r="G5" s="196">
        <v>0</v>
      </c>
      <c r="H5" s="1"/>
      <c r="I5" s="1"/>
      <c r="J5" s="1"/>
      <c r="K5" s="1"/>
      <c r="L5" s="1"/>
    </row>
    <row r="7" spans="1:13" ht="30" customHeight="1">
      <c r="A7" s="312" t="s">
        <v>173</v>
      </c>
      <c r="B7" s="312"/>
      <c r="C7" s="312"/>
      <c r="D7" s="312"/>
      <c r="E7" s="312"/>
      <c r="F7" s="312"/>
      <c r="G7" s="312"/>
    </row>
    <row r="8" spans="1:13" ht="15" customHeight="1">
      <c r="A8" s="300" t="s">
        <v>152</v>
      </c>
      <c r="B8" s="300"/>
      <c r="C8" s="300"/>
      <c r="D8" s="300"/>
      <c r="E8" s="300"/>
      <c r="F8" s="300"/>
      <c r="G8" s="300"/>
    </row>
    <row r="9" spans="1:13" ht="15" customHeight="1">
      <c r="A9" s="300" t="s">
        <v>176</v>
      </c>
      <c r="B9" s="300"/>
      <c r="C9" s="300"/>
      <c r="D9" s="300"/>
      <c r="E9" s="300"/>
      <c r="F9" s="300"/>
      <c r="G9" s="300"/>
    </row>
    <row r="10" spans="1:13">
      <c r="A10" s="1"/>
      <c r="B10" s="1"/>
      <c r="C10" s="1"/>
      <c r="D10" s="1"/>
      <c r="E10" s="1"/>
      <c r="F10" s="1"/>
    </row>
  </sheetData>
  <mergeCells count="6">
    <mergeCell ref="A7:G7"/>
    <mergeCell ref="A8:G8"/>
    <mergeCell ref="A9:G9"/>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36"/>
  <dimension ref="A1:C10"/>
  <sheetViews>
    <sheetView zoomScale="130" zoomScaleNormal="130" workbookViewId="0">
      <selection activeCell="C4" sqref="C4"/>
    </sheetView>
  </sheetViews>
  <sheetFormatPr baseColWidth="10" defaultColWidth="9.1640625" defaultRowHeight="14"/>
  <cols>
    <col min="1" max="1" width="40.5" style="2" customWidth="1"/>
    <col min="2" max="2" width="17.5" style="34" customWidth="1"/>
    <col min="3" max="3" width="15.5" style="1" customWidth="1"/>
    <col min="4" max="16384" width="9.1640625" style="1"/>
  </cols>
  <sheetData>
    <row r="1" spans="1:3" ht="55.5" customHeight="1">
      <c r="A1" s="407" t="s">
        <v>555</v>
      </c>
      <c r="B1" s="408"/>
      <c r="C1" s="409"/>
    </row>
    <row r="2" spans="1:3" s="5" customFormat="1" ht="38.25" customHeight="1">
      <c r="A2" s="15" t="s">
        <v>567</v>
      </c>
      <c r="B2" s="90" t="s">
        <v>556</v>
      </c>
      <c r="C2" s="92" t="s">
        <v>547</v>
      </c>
    </row>
    <row r="3" spans="1:3" s="6" customFormat="1" ht="15.75" customHeight="1">
      <c r="A3" s="93" t="s">
        <v>568</v>
      </c>
      <c r="B3" s="33">
        <v>9</v>
      </c>
      <c r="C3" s="91">
        <v>221</v>
      </c>
    </row>
    <row r="5" spans="1:3" ht="25.5" customHeight="1">
      <c r="A5" s="333" t="s">
        <v>91</v>
      </c>
      <c r="B5" s="333"/>
      <c r="C5" s="333"/>
    </row>
    <row r="6" spans="1:3" ht="30" customHeight="1">
      <c r="A6" s="300" t="s">
        <v>102</v>
      </c>
      <c r="B6" s="300"/>
      <c r="C6" s="300"/>
    </row>
    <row r="7" spans="1:3" ht="40.5" customHeight="1">
      <c r="A7" s="300" t="s">
        <v>177</v>
      </c>
      <c r="B7" s="300"/>
      <c r="C7" s="300"/>
    </row>
    <row r="8" spans="1:3" ht="12.75" customHeight="1">
      <c r="A8" s="333" t="s">
        <v>557</v>
      </c>
      <c r="B8" s="333"/>
      <c r="C8" s="333"/>
    </row>
    <row r="9" spans="1:3">
      <c r="A9" s="333"/>
      <c r="B9" s="333"/>
      <c r="C9" s="333"/>
    </row>
    <row r="10" spans="1:3">
      <c r="A10" s="109"/>
      <c r="B10" s="109"/>
      <c r="C10" s="109"/>
    </row>
  </sheetData>
  <mergeCells count="5">
    <mergeCell ref="A1:C1"/>
    <mergeCell ref="A5:C5"/>
    <mergeCell ref="A6:C6"/>
    <mergeCell ref="A7:C7"/>
    <mergeCell ref="A8:C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E2D3-BCAC-5A45-8778-D70963C914F5}">
  <dimension ref="A1:B16"/>
  <sheetViews>
    <sheetView zoomScale="160" zoomScaleNormal="160" workbookViewId="0">
      <selection activeCell="B10" sqref="B10"/>
    </sheetView>
  </sheetViews>
  <sheetFormatPr baseColWidth="10" defaultColWidth="9.1640625" defaultRowHeight="14"/>
  <cols>
    <col min="1" max="1" width="38.5" style="2" customWidth="1"/>
    <col min="2" max="2" width="14.5" style="1" customWidth="1"/>
    <col min="3" max="16384" width="9.1640625" style="1"/>
  </cols>
  <sheetData>
    <row r="1" spans="1:2" ht="51" customHeight="1">
      <c r="A1" s="407" t="s">
        <v>448</v>
      </c>
      <c r="B1" s="378"/>
    </row>
    <row r="2" spans="1:2" s="5" customFormat="1" ht="38.25" customHeight="1">
      <c r="A2" s="15" t="s">
        <v>591</v>
      </c>
      <c r="B2" s="26" t="s">
        <v>53</v>
      </c>
    </row>
    <row r="3" spans="1:2" s="6" customFormat="1" ht="12.75" customHeight="1">
      <c r="A3" s="27" t="s">
        <v>56</v>
      </c>
      <c r="B3" s="175">
        <v>2934</v>
      </c>
    </row>
    <row r="4" spans="1:2" s="6" customFormat="1" ht="12.75" customHeight="1">
      <c r="A4" s="27" t="s">
        <v>493</v>
      </c>
      <c r="B4" s="175">
        <v>2934</v>
      </c>
    </row>
    <row r="5" spans="1:2" s="6" customFormat="1" ht="12.75" customHeight="1">
      <c r="A5" s="27" t="s">
        <v>492</v>
      </c>
      <c r="B5" s="175">
        <v>0</v>
      </c>
    </row>
    <row r="6" spans="1:2" s="6" customFormat="1" ht="12.75" customHeight="1">
      <c r="A6" s="27" t="s">
        <v>57</v>
      </c>
      <c r="B6" s="175">
        <v>276662</v>
      </c>
    </row>
    <row r="7" spans="1:2" s="6" customFormat="1" ht="12.75" customHeight="1">
      <c r="A7" s="27" t="s">
        <v>493</v>
      </c>
      <c r="B7" s="175">
        <v>276662</v>
      </c>
    </row>
    <row r="8" spans="1:2" s="6" customFormat="1" ht="12.75" customHeight="1">
      <c r="A8" s="27" t="s">
        <v>492</v>
      </c>
      <c r="B8" s="175">
        <v>107</v>
      </c>
    </row>
    <row r="9" spans="1:2" s="6" customFormat="1" ht="45">
      <c r="A9" s="15" t="s">
        <v>94</v>
      </c>
      <c r="B9" s="175">
        <v>160</v>
      </c>
    </row>
    <row r="10" spans="1:2" s="6" customFormat="1" ht="30">
      <c r="A10" s="15" t="s">
        <v>93</v>
      </c>
      <c r="B10" s="175">
        <v>1</v>
      </c>
    </row>
    <row r="11" spans="1:2" s="6" customFormat="1" ht="16" thickBot="1">
      <c r="A11" s="429" t="s">
        <v>154</v>
      </c>
      <c r="B11" s="430">
        <v>1</v>
      </c>
    </row>
    <row r="13" spans="1:2" ht="56.25" customHeight="1">
      <c r="A13" s="300" t="s">
        <v>89</v>
      </c>
      <c r="B13" s="300"/>
    </row>
    <row r="14" spans="1:2" ht="57" customHeight="1">
      <c r="A14" s="300" t="s">
        <v>155</v>
      </c>
      <c r="B14" s="300"/>
    </row>
    <row r="16" spans="1:2" ht="66" customHeight="1">
      <c r="A16" s="300" t="s">
        <v>497</v>
      </c>
      <c r="B16" s="300"/>
    </row>
  </sheetData>
  <mergeCells count="4">
    <mergeCell ref="A1:B1"/>
    <mergeCell ref="A13:B13"/>
    <mergeCell ref="A14:B14"/>
    <mergeCell ref="A16:B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8"/>
  <sheetViews>
    <sheetView tabSelected="1" zoomScale="160" zoomScaleNormal="160" workbookViewId="0">
      <selection activeCell="C7" sqref="C7"/>
    </sheetView>
  </sheetViews>
  <sheetFormatPr baseColWidth="10" defaultColWidth="8.83203125" defaultRowHeight="15"/>
  <cols>
    <col min="1" max="1" width="27.5" customWidth="1"/>
    <col min="2" max="2" width="14.5" customWidth="1"/>
    <col min="3" max="3" width="11.83203125" customWidth="1"/>
    <col min="4" max="4" width="14.5" customWidth="1"/>
    <col min="5" max="5" width="15.5" customWidth="1"/>
    <col min="8" max="8" width="10.5" customWidth="1"/>
    <col min="9" max="9" width="17.1640625" customWidth="1"/>
    <col min="10" max="10" width="10.5" customWidth="1"/>
    <col min="11" max="11" width="18.5" customWidth="1"/>
    <col min="12" max="12" width="17.5" customWidth="1"/>
  </cols>
  <sheetData>
    <row r="1" spans="1:8" ht="35.25" customHeight="1">
      <c r="A1" s="412" t="s">
        <v>596</v>
      </c>
      <c r="B1" s="307"/>
      <c r="C1" s="307"/>
      <c r="D1" s="307"/>
      <c r="E1" s="308"/>
      <c r="F1" s="57"/>
      <c r="G1" s="57"/>
      <c r="H1" s="57"/>
    </row>
    <row r="2" spans="1:8" ht="41.25" customHeight="1">
      <c r="A2" s="415" t="s">
        <v>588</v>
      </c>
      <c r="B2" s="413" t="s">
        <v>68</v>
      </c>
      <c r="C2" s="414"/>
      <c r="D2" s="417" t="s">
        <v>86</v>
      </c>
      <c r="E2" s="418"/>
      <c r="F2" s="57"/>
      <c r="G2" s="57"/>
      <c r="H2" s="57"/>
    </row>
    <row r="3" spans="1:8" ht="35.25" customHeight="1">
      <c r="A3" s="416"/>
      <c r="B3" s="127" t="s">
        <v>108</v>
      </c>
      <c r="C3" s="159" t="s">
        <v>109</v>
      </c>
      <c r="D3" s="53" t="s">
        <v>88</v>
      </c>
      <c r="E3" s="66" t="s">
        <v>87</v>
      </c>
    </row>
    <row r="4" spans="1:8" s="6" customFormat="1" ht="12.75" customHeight="1">
      <c r="A4" s="16" t="s">
        <v>84</v>
      </c>
      <c r="B4" s="12"/>
      <c r="C4" s="38"/>
      <c r="D4" s="16"/>
      <c r="E4" s="49"/>
      <c r="F4" s="61"/>
    </row>
    <row r="5" spans="1:8" s="1" customFormat="1" ht="12.75" customHeight="1">
      <c r="A5" s="41" t="s">
        <v>583</v>
      </c>
      <c r="B5" s="218">
        <v>7600</v>
      </c>
      <c r="C5" s="219">
        <v>7017</v>
      </c>
      <c r="D5" s="52" t="s">
        <v>585</v>
      </c>
      <c r="E5" s="50" t="s">
        <v>584</v>
      </c>
    </row>
    <row r="6" spans="1:8" ht="15" customHeight="1" thickBot="1">
      <c r="A6" s="22" t="s">
        <v>4</v>
      </c>
      <c r="B6" s="218">
        <v>7600</v>
      </c>
      <c r="C6" s="219">
        <v>7017</v>
      </c>
      <c r="D6" s="22" t="s">
        <v>585</v>
      </c>
      <c r="E6" s="51" t="s">
        <v>584</v>
      </c>
    </row>
    <row r="8" spans="1:8">
      <c r="A8" s="1" t="s">
        <v>107</v>
      </c>
    </row>
  </sheetData>
  <mergeCells count="4">
    <mergeCell ref="A1:E1"/>
    <mergeCell ref="B2:C2"/>
    <mergeCell ref="A2:A3"/>
    <mergeCell ref="D2:E2"/>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9"/>
  <sheetViews>
    <sheetView zoomScale="170" zoomScaleNormal="170" workbookViewId="0">
      <selection activeCell="C7" sqref="C7"/>
    </sheetView>
  </sheetViews>
  <sheetFormatPr baseColWidth="10" defaultColWidth="9.1640625" defaultRowHeight="14"/>
  <cols>
    <col min="1" max="1" width="22.5" style="2" customWidth="1"/>
    <col min="2" max="2" width="10.5" style="3" customWidth="1"/>
    <col min="3" max="3" width="8.5" style="1" customWidth="1"/>
    <col min="4" max="4" width="6.83203125" style="1" customWidth="1"/>
    <col min="5" max="5" width="8.5" style="1" customWidth="1"/>
    <col min="6" max="6" width="7.5" style="1" customWidth="1"/>
    <col min="7" max="7" width="8.5" style="1" customWidth="1"/>
    <col min="8" max="8" width="7" style="1" customWidth="1"/>
    <col min="9" max="11" width="9.1640625" style="1"/>
    <col min="12" max="12" width="4.5" style="1" customWidth="1"/>
    <col min="13" max="16384" width="9.1640625" style="1"/>
  </cols>
  <sheetData>
    <row r="1" spans="1:16" ht="25.5" customHeight="1">
      <c r="A1" s="280" t="s">
        <v>428</v>
      </c>
      <c r="B1" s="281"/>
      <c r="C1" s="281"/>
      <c r="D1" s="281"/>
      <c r="E1" s="281"/>
      <c r="F1" s="281"/>
      <c r="G1" s="281"/>
      <c r="H1" s="281"/>
      <c r="I1" s="281"/>
      <c r="J1" s="282"/>
      <c r="K1" s="283"/>
    </row>
    <row r="2" spans="1:16" s="5" customFormat="1" ht="38.25" customHeight="1">
      <c r="A2" s="15" t="s">
        <v>567</v>
      </c>
      <c r="B2" s="8"/>
      <c r="C2" s="288" t="s">
        <v>0</v>
      </c>
      <c r="D2" s="288"/>
      <c r="E2" s="288" t="s">
        <v>2</v>
      </c>
      <c r="F2" s="288"/>
      <c r="G2" s="288" t="s">
        <v>1</v>
      </c>
      <c r="H2" s="288"/>
      <c r="I2" s="286" t="s">
        <v>3</v>
      </c>
      <c r="J2" s="287"/>
      <c r="K2" s="39" t="s">
        <v>4</v>
      </c>
    </row>
    <row r="3" spans="1:16" s="5" customFormat="1" ht="13.5" customHeight="1" thickBot="1">
      <c r="A3" s="37"/>
      <c r="B3" s="43"/>
      <c r="C3" s="44" t="s">
        <v>23</v>
      </c>
      <c r="D3" s="44" t="s">
        <v>24</v>
      </c>
      <c r="E3" s="44" t="s">
        <v>23</v>
      </c>
      <c r="F3" s="44" t="s">
        <v>24</v>
      </c>
      <c r="G3" s="44" t="s">
        <v>23</v>
      </c>
      <c r="H3" s="44" t="s">
        <v>24</v>
      </c>
      <c r="I3" s="113" t="s">
        <v>23</v>
      </c>
      <c r="J3" s="113" t="s">
        <v>24</v>
      </c>
      <c r="K3" s="35"/>
    </row>
    <row r="4" spans="1:16" s="6" customFormat="1" ht="15">
      <c r="A4" s="103" t="s">
        <v>568</v>
      </c>
      <c r="B4" s="42"/>
      <c r="C4" s="273"/>
      <c r="D4" s="274"/>
      <c r="E4" s="274"/>
      <c r="F4" s="274"/>
      <c r="G4" s="274"/>
      <c r="H4" s="274"/>
      <c r="I4" s="274"/>
      <c r="J4" s="274"/>
      <c r="K4" s="275"/>
    </row>
    <row r="5" spans="1:16" s="2" customFormat="1" ht="30">
      <c r="A5" s="16" t="s">
        <v>10</v>
      </c>
      <c r="B5" s="13" t="s">
        <v>9</v>
      </c>
      <c r="C5" s="276"/>
      <c r="D5" s="277"/>
      <c r="E5" s="277"/>
      <c r="F5" s="277"/>
      <c r="G5" s="277"/>
      <c r="H5" s="277"/>
      <c r="I5" s="277"/>
      <c r="J5" s="277"/>
      <c r="K5" s="278"/>
    </row>
    <row r="6" spans="1:16" ht="12.75" customHeight="1">
      <c r="A6" s="18" t="s">
        <v>5</v>
      </c>
      <c r="B6" s="9" t="s">
        <v>8</v>
      </c>
      <c r="C6" s="131">
        <v>1</v>
      </c>
      <c r="D6" s="131">
        <v>1</v>
      </c>
      <c r="E6" s="131">
        <v>0</v>
      </c>
      <c r="F6" s="131">
        <v>0</v>
      </c>
      <c r="G6" s="131">
        <v>2</v>
      </c>
      <c r="H6" s="131">
        <v>1</v>
      </c>
      <c r="I6" s="124">
        <v>9</v>
      </c>
      <c r="J6" s="132">
        <v>9</v>
      </c>
      <c r="K6" s="130">
        <f>SUM(C6:J6)</f>
        <v>23</v>
      </c>
    </row>
    <row r="7" spans="1:16" ht="12.75" customHeight="1">
      <c r="A7" s="18" t="s">
        <v>11</v>
      </c>
      <c r="B7" s="11" t="s">
        <v>6</v>
      </c>
      <c r="C7" s="131"/>
      <c r="D7" s="131"/>
      <c r="E7" s="131"/>
      <c r="F7" s="131"/>
      <c r="G7" s="131"/>
      <c r="H7" s="131"/>
      <c r="I7" s="124"/>
      <c r="J7" s="132"/>
      <c r="K7" s="130">
        <f t="shared" ref="K7:K15" si="0">SUM(C7:J7)</f>
        <v>0</v>
      </c>
    </row>
    <row r="8" spans="1:16" ht="26.25" customHeight="1">
      <c r="A8" s="18" t="s">
        <v>12</v>
      </c>
      <c r="B8" s="11">
        <v>41.43</v>
      </c>
      <c r="C8" s="131"/>
      <c r="D8" s="131"/>
      <c r="E8" s="131"/>
      <c r="F8" s="131"/>
      <c r="G8" s="131"/>
      <c r="H8" s="131"/>
      <c r="I8" s="124"/>
      <c r="J8" s="132"/>
      <c r="K8" s="130">
        <f t="shared" si="0"/>
        <v>0</v>
      </c>
    </row>
    <row r="9" spans="1:16" ht="30">
      <c r="A9" s="18" t="s">
        <v>13</v>
      </c>
      <c r="B9" s="11" t="s">
        <v>7</v>
      </c>
      <c r="C9" s="131"/>
      <c r="D9" s="131"/>
      <c r="E9" s="131"/>
      <c r="F9" s="131"/>
      <c r="G9" s="131"/>
      <c r="H9" s="131"/>
      <c r="I9" s="124"/>
      <c r="J9" s="132"/>
      <c r="K9" s="130">
        <f t="shared" si="0"/>
        <v>0</v>
      </c>
    </row>
    <row r="10" spans="1:16" ht="30">
      <c r="A10" s="18" t="s">
        <v>14</v>
      </c>
      <c r="B10" s="11" t="s">
        <v>20</v>
      </c>
      <c r="C10" s="131"/>
      <c r="D10" s="131"/>
      <c r="E10" s="131"/>
      <c r="F10" s="131"/>
      <c r="G10" s="131"/>
      <c r="H10" s="131"/>
      <c r="I10" s="124"/>
      <c r="J10" s="132"/>
      <c r="K10" s="130">
        <f t="shared" si="0"/>
        <v>0</v>
      </c>
    </row>
    <row r="11" spans="1:16" ht="12.75" customHeight="1">
      <c r="A11" s="18" t="s">
        <v>15</v>
      </c>
      <c r="B11" s="11">
        <v>62.65</v>
      </c>
      <c r="C11" s="131"/>
      <c r="D11" s="131"/>
      <c r="E11" s="131"/>
      <c r="F11" s="131"/>
      <c r="G11" s="131"/>
      <c r="H11" s="131"/>
      <c r="I11" s="124"/>
      <c r="J11" s="132"/>
      <c r="K11" s="130">
        <f t="shared" si="0"/>
        <v>0</v>
      </c>
      <c r="M11" s="63"/>
      <c r="N11" s="63"/>
      <c r="O11" s="63"/>
      <c r="P11" s="63"/>
    </row>
    <row r="12" spans="1:16" ht="25.5" customHeight="1">
      <c r="A12" s="18" t="s">
        <v>16</v>
      </c>
      <c r="B12" s="11">
        <v>68</v>
      </c>
      <c r="C12" s="131"/>
      <c r="D12" s="131"/>
      <c r="E12" s="131"/>
      <c r="F12" s="131"/>
      <c r="G12" s="131"/>
      <c r="H12" s="131"/>
      <c r="I12" s="124"/>
      <c r="J12" s="132"/>
      <c r="K12" s="130">
        <f t="shared" si="0"/>
        <v>0</v>
      </c>
      <c r="M12" s="63"/>
      <c r="N12" s="63"/>
      <c r="O12" s="63"/>
      <c r="P12" s="63"/>
    </row>
    <row r="13" spans="1:16" ht="25.5" customHeight="1">
      <c r="A13" s="18" t="s">
        <v>17</v>
      </c>
      <c r="B13" s="11">
        <v>74.75</v>
      </c>
      <c r="C13" s="131"/>
      <c r="D13" s="131"/>
      <c r="E13" s="131"/>
      <c r="F13" s="131"/>
      <c r="G13" s="131"/>
      <c r="H13" s="131"/>
      <c r="I13" s="124"/>
      <c r="J13" s="132"/>
      <c r="K13" s="130">
        <f t="shared" si="0"/>
        <v>0</v>
      </c>
    </row>
    <row r="14" spans="1:16" ht="25.5" customHeight="1">
      <c r="A14" s="18" t="s">
        <v>18</v>
      </c>
      <c r="B14" s="11">
        <v>77</v>
      </c>
      <c r="C14" s="131"/>
      <c r="D14" s="131"/>
      <c r="E14" s="131"/>
      <c r="F14" s="131"/>
      <c r="G14" s="131"/>
      <c r="H14" s="131"/>
      <c r="I14" s="124"/>
      <c r="J14" s="132"/>
      <c r="K14" s="130">
        <f t="shared" si="0"/>
        <v>0</v>
      </c>
    </row>
    <row r="15" spans="1:16" ht="25.5" customHeight="1">
      <c r="A15" s="18" t="s">
        <v>19</v>
      </c>
      <c r="B15" s="11">
        <v>81.819999999999993</v>
      </c>
      <c r="C15" s="131"/>
      <c r="D15" s="131"/>
      <c r="E15" s="131"/>
      <c r="F15" s="131"/>
      <c r="G15" s="131"/>
      <c r="H15" s="131"/>
      <c r="I15" s="124"/>
      <c r="J15" s="132"/>
      <c r="K15" s="130">
        <f t="shared" si="0"/>
        <v>0</v>
      </c>
    </row>
    <row r="16" spans="1:16" ht="12.75" customHeight="1">
      <c r="A16" s="104" t="s">
        <v>113</v>
      </c>
      <c r="B16" s="137" t="s">
        <v>114</v>
      </c>
      <c r="C16" s="138">
        <f>SUM(C6:C15)</f>
        <v>1</v>
      </c>
      <c r="D16" s="138">
        <f t="shared" ref="D16:J16" si="1">SUM(D6:D15)</f>
        <v>1</v>
      </c>
      <c r="E16" s="138">
        <f t="shared" si="1"/>
        <v>0</v>
      </c>
      <c r="F16" s="138">
        <f t="shared" si="1"/>
        <v>0</v>
      </c>
      <c r="G16" s="138">
        <f t="shared" si="1"/>
        <v>2</v>
      </c>
      <c r="H16" s="138">
        <f t="shared" si="1"/>
        <v>1</v>
      </c>
      <c r="I16" s="138">
        <f t="shared" si="1"/>
        <v>9</v>
      </c>
      <c r="J16" s="139">
        <f t="shared" si="1"/>
        <v>9</v>
      </c>
      <c r="K16" s="130">
        <f>SUM(K6:K15)</f>
        <v>23</v>
      </c>
    </row>
    <row r="18" spans="1:2">
      <c r="A18" s="4" t="s">
        <v>160</v>
      </c>
    </row>
    <row r="19" spans="1:2" ht="15">
      <c r="A19" s="2" t="s">
        <v>21</v>
      </c>
      <c r="B19" s="4" t="s">
        <v>22</v>
      </c>
    </row>
  </sheetData>
  <mergeCells count="7">
    <mergeCell ref="C4:K4"/>
    <mergeCell ref="C5:K5"/>
    <mergeCell ref="A1:K1"/>
    <mergeCell ref="C2:D2"/>
    <mergeCell ref="E2:F2"/>
    <mergeCell ref="G2:H2"/>
    <mergeCell ref="I2:J2"/>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21"/>
  <sheetViews>
    <sheetView zoomScale="150" zoomScaleNormal="150" workbookViewId="0">
      <selection activeCell="D24" sqref="D24"/>
    </sheetView>
  </sheetViews>
  <sheetFormatPr baseColWidth="10" defaultColWidth="9.1640625" defaultRowHeight="14"/>
  <cols>
    <col min="1" max="1" width="42.5" style="2" customWidth="1"/>
    <col min="2" max="2" width="51.5" style="3" customWidth="1"/>
    <col min="3" max="3" width="9.1640625" style="1"/>
    <col min="4" max="4" width="35" style="1" bestFit="1" customWidth="1"/>
    <col min="5" max="5" width="9.1640625" style="1"/>
    <col min="6" max="6" width="10.5" style="1" customWidth="1"/>
    <col min="7" max="7" width="11" style="1" customWidth="1"/>
    <col min="8" max="16384" width="9.1640625" style="1"/>
  </cols>
  <sheetData>
    <row r="1" spans="1:9" ht="39.75" customHeight="1">
      <c r="A1" s="289" t="s">
        <v>430</v>
      </c>
      <c r="B1" s="290"/>
      <c r="D1" s="292" t="s">
        <v>443</v>
      </c>
      <c r="E1" s="293"/>
      <c r="F1" s="293"/>
      <c r="G1" s="293"/>
      <c r="H1" s="293"/>
      <c r="I1" s="294"/>
    </row>
    <row r="2" spans="1:9" s="5" customFormat="1" ht="38.25" customHeight="1">
      <c r="A2" s="15" t="s">
        <v>574</v>
      </c>
      <c r="B2" s="36"/>
      <c r="D2" s="110" t="s">
        <v>25</v>
      </c>
      <c r="E2" s="164" t="s">
        <v>0</v>
      </c>
      <c r="F2" s="164" t="s">
        <v>2</v>
      </c>
      <c r="G2" s="164" t="s">
        <v>1</v>
      </c>
      <c r="H2" s="164" t="s">
        <v>3</v>
      </c>
      <c r="I2" s="168" t="s">
        <v>92</v>
      </c>
    </row>
    <row r="3" spans="1:9" s="5" customFormat="1" ht="12.75" customHeight="1">
      <c r="A3" s="25" t="s">
        <v>30</v>
      </c>
      <c r="B3" s="70" t="s">
        <v>577</v>
      </c>
      <c r="D3" s="101" t="s">
        <v>115</v>
      </c>
      <c r="E3" s="7">
        <v>0</v>
      </c>
      <c r="F3" s="7">
        <v>0</v>
      </c>
      <c r="G3" s="7">
        <v>0</v>
      </c>
      <c r="H3" s="7">
        <v>2</v>
      </c>
      <c r="I3" s="26">
        <f>SUM(E3:H3)</f>
        <v>2</v>
      </c>
    </row>
    <row r="4" spans="1:9" s="5" customFormat="1" ht="12.75" customHeight="1" thickBot="1">
      <c r="A4" s="25" t="s">
        <v>573</v>
      </c>
      <c r="B4" s="70" t="s">
        <v>5</v>
      </c>
      <c r="D4" s="102" t="s">
        <v>495</v>
      </c>
      <c r="E4" s="100">
        <v>0</v>
      </c>
      <c r="F4" s="100">
        <v>0</v>
      </c>
      <c r="G4" s="100">
        <v>0</v>
      </c>
      <c r="H4" s="100">
        <v>39</v>
      </c>
      <c r="I4" s="169">
        <f>SUM(E4:H4)</f>
        <v>39</v>
      </c>
    </row>
    <row r="5" spans="1:9" ht="12.75" customHeight="1">
      <c r="A5" s="144" t="s">
        <v>126</v>
      </c>
      <c r="B5" s="207" t="s">
        <v>575</v>
      </c>
    </row>
    <row r="6" spans="1:9" ht="12.75" customHeight="1">
      <c r="A6" s="144" t="s">
        <v>26</v>
      </c>
      <c r="B6" s="208">
        <v>41107</v>
      </c>
    </row>
    <row r="7" spans="1:9" ht="12.75" customHeight="1">
      <c r="A7" s="144" t="s">
        <v>29</v>
      </c>
      <c r="B7" s="207">
        <v>8</v>
      </c>
    </row>
    <row r="8" spans="1:9" ht="25.5" customHeight="1">
      <c r="A8" s="144" t="s">
        <v>28</v>
      </c>
      <c r="B8" s="207" t="s">
        <v>569</v>
      </c>
    </row>
    <row r="9" spans="1:9" ht="25.5" customHeight="1">
      <c r="A9" s="145" t="s">
        <v>27</v>
      </c>
      <c r="B9" s="209" t="s">
        <v>570</v>
      </c>
    </row>
    <row r="10" spans="1:9" ht="16" thickBot="1">
      <c r="A10" s="114" t="s">
        <v>97</v>
      </c>
      <c r="B10" s="115">
        <v>7</v>
      </c>
    </row>
    <row r="11" spans="1:9" ht="15">
      <c r="A11" s="170" t="s">
        <v>31</v>
      </c>
      <c r="B11" s="171" t="s">
        <v>576</v>
      </c>
    </row>
    <row r="12" spans="1:9" ht="15">
      <c r="A12" s="170" t="s">
        <v>573</v>
      </c>
      <c r="B12" s="171" t="s">
        <v>5</v>
      </c>
    </row>
    <row r="13" spans="1:9" ht="12.75" customHeight="1">
      <c r="A13" s="144" t="s">
        <v>126</v>
      </c>
      <c r="B13" s="207" t="s">
        <v>571</v>
      </c>
    </row>
    <row r="14" spans="1:9" ht="15">
      <c r="A14" s="144" t="s">
        <v>26</v>
      </c>
      <c r="B14" s="208">
        <v>41554</v>
      </c>
    </row>
    <row r="15" spans="1:9" ht="15">
      <c r="A15" s="144" t="s">
        <v>29</v>
      </c>
      <c r="B15" s="207">
        <v>8</v>
      </c>
    </row>
    <row r="16" spans="1:9" ht="30">
      <c r="A16" s="144" t="s">
        <v>28</v>
      </c>
      <c r="B16" s="207" t="s">
        <v>569</v>
      </c>
    </row>
    <row r="17" spans="1:2" ht="30">
      <c r="A17" s="145" t="s">
        <v>27</v>
      </c>
      <c r="B17" s="209" t="s">
        <v>572</v>
      </c>
    </row>
    <row r="18" spans="1:2" ht="16" thickBot="1">
      <c r="A18" s="114" t="s">
        <v>97</v>
      </c>
      <c r="B18" s="115">
        <v>41</v>
      </c>
    </row>
    <row r="19" spans="1:2" ht="15">
      <c r="A19" s="116"/>
      <c r="B19" s="77"/>
    </row>
    <row r="20" spans="1:2" s="48" customFormat="1" ht="15" customHeight="1">
      <c r="A20" s="291" t="s">
        <v>105</v>
      </c>
      <c r="B20" s="291"/>
    </row>
    <row r="21" spans="1:2" s="48" customFormat="1" ht="15" customHeight="1">
      <c r="A21" s="291"/>
      <c r="B21" s="291"/>
    </row>
  </sheetData>
  <mergeCells count="3">
    <mergeCell ref="A1:B1"/>
    <mergeCell ref="A20:B21"/>
    <mergeCell ref="D1:I1"/>
  </mergeCells>
  <hyperlinks>
    <hyperlink ref="B9" r:id="rId1" xr:uid="{00000000-0004-0000-0300-000000000000}"/>
  </hyperlinks>
  <pageMargins left="0.7" right="0.7" top="0.75" bottom="0.75" header="0.3" footer="0.3"/>
  <pageSetup paperSize="9"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0">
    <pageSetUpPr fitToPage="1"/>
  </sheetPr>
  <dimension ref="A1:J17"/>
  <sheetViews>
    <sheetView zoomScale="160" zoomScaleNormal="160" workbookViewId="0">
      <selection activeCell="C13" sqref="C13"/>
    </sheetView>
  </sheetViews>
  <sheetFormatPr baseColWidth="10" defaultColWidth="9.1640625" defaultRowHeight="14"/>
  <cols>
    <col min="1" max="1" width="22.5" style="2" customWidth="1"/>
    <col min="2" max="2" width="10.5" style="3" customWidth="1"/>
    <col min="3" max="4" width="8.5" style="1" customWidth="1"/>
    <col min="5" max="5" width="7.5" style="1" customWidth="1"/>
    <col min="6" max="7" width="8.5" style="1" customWidth="1"/>
    <col min="8" max="8" width="7.5" style="1" customWidth="1"/>
    <col min="9" max="9" width="7" style="1" customWidth="1"/>
    <col min="10" max="16384" width="9.1640625" style="1"/>
  </cols>
  <sheetData>
    <row r="1" spans="1:10" ht="25.5" customHeight="1">
      <c r="A1" s="280" t="s">
        <v>439</v>
      </c>
      <c r="B1" s="281"/>
      <c r="C1" s="281"/>
      <c r="D1" s="281"/>
      <c r="E1" s="281"/>
      <c r="F1" s="281"/>
      <c r="G1" s="281"/>
      <c r="H1" s="281"/>
      <c r="I1" s="281"/>
      <c r="J1" s="283"/>
    </row>
    <row r="2" spans="1:10" s="5" customFormat="1" ht="38.25" customHeight="1">
      <c r="A2" s="15" t="s">
        <v>567</v>
      </c>
      <c r="B2" s="8"/>
      <c r="C2" s="288" t="s">
        <v>58</v>
      </c>
      <c r="D2" s="288"/>
      <c r="E2" s="288"/>
      <c r="F2" s="288" t="s">
        <v>59</v>
      </c>
      <c r="G2" s="288"/>
      <c r="H2" s="288"/>
      <c r="I2" s="296" t="s">
        <v>60</v>
      </c>
      <c r="J2" s="298" t="s">
        <v>4</v>
      </c>
    </row>
    <row r="3" spans="1:10" s="5" customFormat="1" ht="30">
      <c r="A3" s="15" t="s">
        <v>568</v>
      </c>
      <c r="B3" s="8"/>
      <c r="C3" s="87" t="s">
        <v>62</v>
      </c>
      <c r="D3" s="87" t="s">
        <v>169</v>
      </c>
      <c r="E3" s="87" t="s">
        <v>170</v>
      </c>
      <c r="F3" s="87" t="s">
        <v>62</v>
      </c>
      <c r="G3" s="162" t="s">
        <v>169</v>
      </c>
      <c r="H3" s="87" t="s">
        <v>170</v>
      </c>
      <c r="I3" s="297"/>
      <c r="J3" s="299"/>
    </row>
    <row r="4" spans="1:10" s="2" customFormat="1" ht="30">
      <c r="A4" s="16" t="s">
        <v>10</v>
      </c>
      <c r="B4" s="13" t="s">
        <v>9</v>
      </c>
      <c r="C4" s="295"/>
      <c r="D4" s="295"/>
      <c r="E4" s="295"/>
      <c r="F4" s="295"/>
      <c r="G4" s="295"/>
      <c r="H4" s="295"/>
      <c r="I4" s="295"/>
      <c r="J4" s="17"/>
    </row>
    <row r="5" spans="1:10" ht="15">
      <c r="A5" s="18" t="s">
        <v>5</v>
      </c>
      <c r="B5" s="9" t="s">
        <v>8</v>
      </c>
      <c r="C5" s="10">
        <v>38</v>
      </c>
      <c r="D5" s="10">
        <v>10</v>
      </c>
      <c r="E5" s="10"/>
      <c r="F5" s="10">
        <v>15</v>
      </c>
      <c r="G5" s="10"/>
      <c r="H5" s="10"/>
      <c r="I5" s="10"/>
      <c r="J5" s="19">
        <f>SUM(C5:I5)</f>
        <v>63</v>
      </c>
    </row>
    <row r="6" spans="1:10" ht="15">
      <c r="A6" s="18" t="s">
        <v>11</v>
      </c>
      <c r="B6" s="11" t="s">
        <v>6</v>
      </c>
      <c r="C6" s="10"/>
      <c r="D6" s="10"/>
      <c r="E6" s="10"/>
      <c r="F6" s="10"/>
      <c r="G6" s="10"/>
      <c r="H6" s="10"/>
      <c r="I6" s="10"/>
      <c r="J6" s="19">
        <f t="shared" ref="J6:J14" si="0">SUM(C6:I6)</f>
        <v>0</v>
      </c>
    </row>
    <row r="7" spans="1:10" ht="30">
      <c r="A7" s="18" t="s">
        <v>12</v>
      </c>
      <c r="B7" s="11">
        <v>41.43</v>
      </c>
      <c r="C7" s="10"/>
      <c r="D7" s="10"/>
      <c r="E7" s="10"/>
      <c r="F7" s="10"/>
      <c r="G7" s="10"/>
      <c r="H7" s="10"/>
      <c r="I7" s="10"/>
      <c r="J7" s="19">
        <f t="shared" si="0"/>
        <v>0</v>
      </c>
    </row>
    <row r="8" spans="1:10" ht="30">
      <c r="A8" s="18" t="s">
        <v>13</v>
      </c>
      <c r="B8" s="11" t="s">
        <v>7</v>
      </c>
      <c r="C8" s="10"/>
      <c r="D8" s="10"/>
      <c r="E8" s="10"/>
      <c r="F8" s="10"/>
      <c r="G8" s="10"/>
      <c r="H8" s="10"/>
      <c r="I8" s="10"/>
      <c r="J8" s="19">
        <f t="shared" si="0"/>
        <v>0</v>
      </c>
    </row>
    <row r="9" spans="1:10" ht="30">
      <c r="A9" s="18" t="s">
        <v>14</v>
      </c>
      <c r="B9" s="11" t="s">
        <v>20</v>
      </c>
      <c r="C9" s="10"/>
      <c r="D9" s="10"/>
      <c r="E9" s="10"/>
      <c r="F9" s="10"/>
      <c r="G9" s="10"/>
      <c r="H9" s="10"/>
      <c r="I9" s="10"/>
      <c r="J9" s="19">
        <f t="shared" si="0"/>
        <v>0</v>
      </c>
    </row>
    <row r="10" spans="1:10" ht="15">
      <c r="A10" s="18" t="s">
        <v>15</v>
      </c>
      <c r="B10" s="11">
        <v>62.65</v>
      </c>
      <c r="C10" s="10"/>
      <c r="D10" s="10"/>
      <c r="E10" s="10"/>
      <c r="F10" s="10"/>
      <c r="G10" s="10"/>
      <c r="H10" s="10"/>
      <c r="I10" s="10"/>
      <c r="J10" s="19">
        <f t="shared" si="0"/>
        <v>0</v>
      </c>
    </row>
    <row r="11" spans="1:10" ht="30">
      <c r="A11" s="18" t="s">
        <v>16</v>
      </c>
      <c r="B11" s="11">
        <v>68</v>
      </c>
      <c r="C11" s="10"/>
      <c r="D11" s="10"/>
      <c r="E11" s="10"/>
      <c r="F11" s="10"/>
      <c r="G11" s="10"/>
      <c r="H11" s="10"/>
      <c r="I11" s="10"/>
      <c r="J11" s="19">
        <f t="shared" si="0"/>
        <v>0</v>
      </c>
    </row>
    <row r="12" spans="1:10" ht="30">
      <c r="A12" s="18" t="s">
        <v>17</v>
      </c>
      <c r="B12" s="11">
        <v>74.75</v>
      </c>
      <c r="C12" s="10">
        <v>1</v>
      </c>
      <c r="D12" s="10"/>
      <c r="E12" s="10"/>
      <c r="F12" s="10"/>
      <c r="G12" s="10"/>
      <c r="H12" s="10"/>
      <c r="I12" s="10"/>
      <c r="J12" s="19">
        <f t="shared" si="0"/>
        <v>1</v>
      </c>
    </row>
    <row r="13" spans="1:10" ht="15">
      <c r="A13" s="18" t="s">
        <v>18</v>
      </c>
      <c r="B13" s="11">
        <v>77</v>
      </c>
      <c r="C13" s="10"/>
      <c r="D13" s="10"/>
      <c r="E13" s="10"/>
      <c r="F13" s="10"/>
      <c r="G13" s="10"/>
      <c r="H13" s="10"/>
      <c r="I13" s="10"/>
      <c r="J13" s="19">
        <f t="shared" si="0"/>
        <v>0</v>
      </c>
    </row>
    <row r="14" spans="1:10" ht="15">
      <c r="A14" s="18" t="s">
        <v>19</v>
      </c>
      <c r="B14" s="11">
        <v>81.819999999999993</v>
      </c>
      <c r="C14" s="10"/>
      <c r="D14" s="10"/>
      <c r="E14" s="10"/>
      <c r="F14" s="10"/>
      <c r="G14" s="10"/>
      <c r="H14" s="10"/>
      <c r="I14" s="10"/>
      <c r="J14" s="19">
        <f t="shared" si="0"/>
        <v>0</v>
      </c>
    </row>
    <row r="15" spans="1:10" ht="16" thickBot="1">
      <c r="A15" s="22" t="s">
        <v>510</v>
      </c>
      <c r="B15" s="23"/>
      <c r="C15" s="24">
        <f>SUM(C5:C14)</f>
        <v>39</v>
      </c>
      <c r="D15" s="24">
        <f t="shared" ref="D15:J15" si="1">SUM(D5:D14)</f>
        <v>10</v>
      </c>
      <c r="E15" s="24">
        <f t="shared" si="1"/>
        <v>0</v>
      </c>
      <c r="F15" s="24">
        <f t="shared" si="1"/>
        <v>15</v>
      </c>
      <c r="G15" s="24">
        <f t="shared" si="1"/>
        <v>0</v>
      </c>
      <c r="H15" s="24">
        <f t="shared" si="1"/>
        <v>0</v>
      </c>
      <c r="I15" s="24">
        <f t="shared" si="1"/>
        <v>0</v>
      </c>
      <c r="J15" s="20">
        <f t="shared" si="1"/>
        <v>64</v>
      </c>
    </row>
    <row r="17" spans="2: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31"/>
  <dimension ref="A1:K17"/>
  <sheetViews>
    <sheetView zoomScale="140" zoomScaleNormal="140" workbookViewId="0">
      <selection activeCell="D13" sqref="D13"/>
    </sheetView>
  </sheetViews>
  <sheetFormatPr baseColWidth="10" defaultColWidth="9.1640625" defaultRowHeight="14"/>
  <cols>
    <col min="1" max="1" width="22.5" style="2" customWidth="1"/>
    <col min="2" max="2" width="10.5" style="3" customWidth="1"/>
    <col min="3" max="3" width="6.1640625" style="1" customWidth="1"/>
    <col min="4" max="4" width="8.5" style="1" customWidth="1"/>
    <col min="5" max="5" width="7.5" style="1" bestFit="1" customWidth="1"/>
    <col min="6" max="6" width="6" style="1" customWidth="1"/>
    <col min="7" max="7" width="8.5" style="1" customWidth="1"/>
    <col min="8" max="8" width="7.5" style="1" customWidth="1"/>
    <col min="9" max="9" width="7" style="1" customWidth="1"/>
    <col min="10" max="10" width="9.1640625" style="1"/>
    <col min="11" max="11" width="22.83203125" style="1" customWidth="1"/>
    <col min="12" max="16384" width="9.1640625" style="1"/>
  </cols>
  <sheetData>
    <row r="1" spans="1:11" ht="25.5" customHeight="1">
      <c r="A1" s="280" t="s">
        <v>440</v>
      </c>
      <c r="B1" s="281"/>
      <c r="C1" s="281"/>
      <c r="D1" s="281"/>
      <c r="E1" s="281"/>
      <c r="F1" s="281"/>
      <c r="G1" s="281"/>
      <c r="H1" s="281"/>
      <c r="I1" s="281"/>
      <c r="J1" s="281"/>
      <c r="K1" s="283"/>
    </row>
    <row r="2" spans="1:11" s="5" customFormat="1" ht="38.25" customHeight="1">
      <c r="A2" s="15" t="s">
        <v>567</v>
      </c>
      <c r="B2" s="8"/>
      <c r="C2" s="288" t="s">
        <v>58</v>
      </c>
      <c r="D2" s="288"/>
      <c r="E2" s="288"/>
      <c r="F2" s="288" t="s">
        <v>59</v>
      </c>
      <c r="G2" s="288"/>
      <c r="H2" s="288"/>
      <c r="I2" s="296" t="s">
        <v>60</v>
      </c>
      <c r="J2" s="301" t="s">
        <v>538</v>
      </c>
      <c r="K2" s="303" t="s">
        <v>61</v>
      </c>
    </row>
    <row r="3" spans="1:11" s="5" customFormat="1" ht="30.75" customHeight="1">
      <c r="A3" s="15" t="s">
        <v>568</v>
      </c>
      <c r="B3" s="8"/>
      <c r="C3" s="162" t="s">
        <v>62</v>
      </c>
      <c r="D3" s="162" t="s">
        <v>169</v>
      </c>
      <c r="E3" s="162" t="s">
        <v>170</v>
      </c>
      <c r="F3" s="162" t="s">
        <v>62</v>
      </c>
      <c r="G3" s="162" t="s">
        <v>169</v>
      </c>
      <c r="H3" s="162" t="s">
        <v>170</v>
      </c>
      <c r="I3" s="297"/>
      <c r="J3" s="302"/>
      <c r="K3" s="304"/>
    </row>
    <row r="4" spans="1:11" s="2" customFormat="1" ht="30">
      <c r="A4" s="16" t="s">
        <v>10</v>
      </c>
      <c r="B4" s="13" t="s">
        <v>9</v>
      </c>
      <c r="C4" s="295"/>
      <c r="D4" s="295"/>
      <c r="E4" s="295"/>
      <c r="F4" s="295"/>
      <c r="G4" s="295"/>
      <c r="H4" s="295"/>
      <c r="I4" s="295"/>
      <c r="J4" s="31"/>
      <c r="K4" s="32"/>
    </row>
    <row r="5" spans="1:11" ht="15">
      <c r="A5" s="18" t="s">
        <v>5</v>
      </c>
      <c r="B5" s="9" t="s">
        <v>8</v>
      </c>
      <c r="C5" s="10">
        <v>920</v>
      </c>
      <c r="D5" s="10">
        <v>142</v>
      </c>
      <c r="E5" s="10"/>
      <c r="F5" s="10">
        <v>250</v>
      </c>
      <c r="G5" s="10"/>
      <c r="H5" s="10"/>
      <c r="I5" s="10"/>
      <c r="J5" s="419">
        <f>SUM(B5:I5)</f>
        <v>1312</v>
      </c>
      <c r="K5" s="30"/>
    </row>
    <row r="6" spans="1:11" ht="15">
      <c r="A6" s="18" t="s">
        <v>11</v>
      </c>
      <c r="B6" s="11" t="s">
        <v>6</v>
      </c>
      <c r="C6" s="10"/>
      <c r="D6" s="10"/>
      <c r="E6" s="10"/>
      <c r="F6" s="10"/>
      <c r="G6" s="10"/>
      <c r="H6" s="10"/>
      <c r="I6" s="10"/>
      <c r="J6" s="14"/>
      <c r="K6" s="30"/>
    </row>
    <row r="7" spans="1:11" ht="26.25" customHeight="1">
      <c r="A7" s="18" t="s">
        <v>12</v>
      </c>
      <c r="B7" s="11">
        <v>41.43</v>
      </c>
      <c r="C7" s="10"/>
      <c r="D7" s="10"/>
      <c r="E7" s="10"/>
      <c r="F7" s="10"/>
      <c r="G7" s="10"/>
      <c r="H7" s="10"/>
      <c r="I7" s="10"/>
      <c r="J7" s="14"/>
      <c r="K7" s="30"/>
    </row>
    <row r="8" spans="1:11" ht="30">
      <c r="A8" s="18" t="s">
        <v>13</v>
      </c>
      <c r="B8" s="11" t="s">
        <v>7</v>
      </c>
      <c r="C8" s="10"/>
      <c r="D8" s="10"/>
      <c r="E8" s="10"/>
      <c r="F8" s="10"/>
      <c r="G8" s="10"/>
      <c r="H8" s="10"/>
      <c r="I8" s="10"/>
      <c r="J8" s="14"/>
      <c r="K8" s="30"/>
    </row>
    <row r="9" spans="1:11" ht="30">
      <c r="A9" s="18" t="s">
        <v>14</v>
      </c>
      <c r="B9" s="11" t="s">
        <v>20</v>
      </c>
      <c r="C9" s="10"/>
      <c r="D9" s="10"/>
      <c r="E9" s="10"/>
      <c r="F9" s="10"/>
      <c r="G9" s="10"/>
      <c r="H9" s="10"/>
      <c r="I9" s="10"/>
      <c r="J9" s="14"/>
      <c r="K9" s="30"/>
    </row>
    <row r="10" spans="1:11" ht="15">
      <c r="A10" s="18" t="s">
        <v>15</v>
      </c>
      <c r="B10" s="11">
        <v>62.65</v>
      </c>
      <c r="C10" s="10"/>
      <c r="D10" s="10"/>
      <c r="E10" s="10"/>
      <c r="F10" s="10"/>
      <c r="G10" s="10"/>
      <c r="H10" s="10"/>
      <c r="I10" s="10"/>
      <c r="J10" s="14"/>
      <c r="K10" s="30"/>
    </row>
    <row r="11" spans="1:11" ht="30">
      <c r="A11" s="18" t="s">
        <v>16</v>
      </c>
      <c r="B11" s="11">
        <v>68</v>
      </c>
      <c r="C11" s="10"/>
      <c r="D11" s="10"/>
      <c r="E11" s="10"/>
      <c r="F11" s="10"/>
      <c r="G11" s="10"/>
      <c r="H11" s="10"/>
      <c r="I11" s="10"/>
      <c r="J11" s="14"/>
      <c r="K11" s="30"/>
    </row>
    <row r="12" spans="1:11" ht="30">
      <c r="A12" s="18" t="s">
        <v>17</v>
      </c>
      <c r="B12" s="11">
        <v>74.75</v>
      </c>
      <c r="C12" s="10"/>
      <c r="D12" s="10">
        <v>3</v>
      </c>
      <c r="E12" s="10"/>
      <c r="F12" s="10"/>
      <c r="G12" s="10"/>
      <c r="H12" s="10"/>
      <c r="I12" s="10"/>
      <c r="J12" s="14">
        <v>3</v>
      </c>
      <c r="K12" s="30">
        <v>3</v>
      </c>
    </row>
    <row r="13" spans="1:11" ht="15">
      <c r="A13" s="18" t="s">
        <v>18</v>
      </c>
      <c r="B13" s="11">
        <v>77</v>
      </c>
      <c r="C13" s="10"/>
      <c r="D13" s="10"/>
      <c r="E13" s="10"/>
      <c r="F13" s="10"/>
      <c r="G13" s="10"/>
      <c r="H13" s="10"/>
      <c r="I13" s="10"/>
      <c r="J13" s="14"/>
      <c r="K13" s="30"/>
    </row>
    <row r="14" spans="1:11" ht="15">
      <c r="A14" s="18" t="s">
        <v>19</v>
      </c>
      <c r="B14" s="11">
        <v>81.819999999999993</v>
      </c>
      <c r="C14" s="10"/>
      <c r="D14" s="10"/>
      <c r="E14" s="10"/>
      <c r="F14" s="10"/>
      <c r="G14" s="10"/>
      <c r="H14" s="10"/>
      <c r="I14" s="10"/>
      <c r="J14" s="14"/>
      <c r="K14" s="30"/>
    </row>
    <row r="15" spans="1:11" ht="16" thickBot="1">
      <c r="A15" s="22" t="s">
        <v>538</v>
      </c>
      <c r="B15" s="23"/>
      <c r="C15" s="24">
        <f>SUM(C5:C14)</f>
        <v>920</v>
      </c>
      <c r="D15" s="24">
        <f>SUM(D5:D14)</f>
        <v>145</v>
      </c>
      <c r="E15" s="24"/>
      <c r="F15" s="24">
        <f>SUM(F5:F14)</f>
        <v>250</v>
      </c>
      <c r="G15" s="24"/>
      <c r="H15" s="24"/>
      <c r="I15" s="24"/>
      <c r="J15" s="24">
        <f>SUM(J5:J14)</f>
        <v>1315</v>
      </c>
      <c r="K15" s="20">
        <f>SUM(K12:K14)</f>
        <v>3</v>
      </c>
    </row>
    <row r="17" spans="1:11" ht="30" customHeight="1">
      <c r="A17" s="300" t="s">
        <v>541</v>
      </c>
      <c r="B17" s="300"/>
      <c r="C17" s="300"/>
      <c r="D17" s="300"/>
      <c r="E17" s="300"/>
      <c r="F17" s="300"/>
      <c r="G17" s="300"/>
      <c r="H17" s="300"/>
      <c r="I17" s="300"/>
      <c r="J17" s="300"/>
      <c r="K17" s="300"/>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2"/>
  <sheetViews>
    <sheetView zoomScale="160" zoomScaleNormal="160" workbookViewId="0">
      <selection activeCell="H18" sqref="H18"/>
    </sheetView>
  </sheetViews>
  <sheetFormatPr baseColWidth="10" defaultColWidth="9.1640625" defaultRowHeight="14"/>
  <cols>
    <col min="1" max="1" width="27.5" style="2" customWidth="1"/>
    <col min="2" max="2" width="10.5" style="3" customWidth="1"/>
    <col min="3" max="3" width="8.5" style="1" customWidth="1"/>
    <col min="4" max="4" width="6.83203125" style="1" customWidth="1"/>
    <col min="5" max="5" width="8.5" style="1" customWidth="1"/>
    <col min="6" max="6" width="7.5" style="1" customWidth="1"/>
    <col min="7" max="7" width="8.5" style="1" customWidth="1"/>
    <col min="8" max="8" width="7" style="1" customWidth="1"/>
    <col min="9" max="16384" width="9.1640625" style="1"/>
  </cols>
  <sheetData>
    <row r="1" spans="1:11" ht="33.75" customHeight="1">
      <c r="A1" s="306" t="s">
        <v>431</v>
      </c>
      <c r="B1" s="307"/>
      <c r="C1" s="307"/>
      <c r="D1" s="307"/>
      <c r="E1" s="307"/>
      <c r="F1" s="307"/>
      <c r="G1" s="307"/>
      <c r="H1" s="307"/>
      <c r="I1" s="307"/>
      <c r="J1" s="307"/>
      <c r="K1" s="308"/>
    </row>
    <row r="2" spans="1:11" s="5" customFormat="1" ht="38.25" customHeight="1">
      <c r="A2" s="15" t="s">
        <v>567</v>
      </c>
      <c r="B2" s="8"/>
      <c r="C2" s="288" t="s">
        <v>0</v>
      </c>
      <c r="D2" s="288"/>
      <c r="E2" s="288" t="s">
        <v>2</v>
      </c>
      <c r="F2" s="288"/>
      <c r="G2" s="288" t="s">
        <v>1</v>
      </c>
      <c r="H2" s="288"/>
      <c r="I2" s="286" t="s">
        <v>3</v>
      </c>
      <c r="J2" s="287"/>
      <c r="K2" s="39" t="s">
        <v>4</v>
      </c>
    </row>
    <row r="3" spans="1:11" s="5" customFormat="1" ht="13.5" customHeight="1" thickBot="1">
      <c r="A3" s="37"/>
      <c r="B3" s="43"/>
      <c r="C3" s="44" t="s">
        <v>23</v>
      </c>
      <c r="D3" s="44" t="s">
        <v>24</v>
      </c>
      <c r="E3" s="44" t="s">
        <v>23</v>
      </c>
      <c r="F3" s="44" t="s">
        <v>24</v>
      </c>
      <c r="G3" s="44" t="s">
        <v>23</v>
      </c>
      <c r="H3" s="44" t="s">
        <v>24</v>
      </c>
      <c r="I3" s="113" t="s">
        <v>23</v>
      </c>
      <c r="J3" s="113" t="s">
        <v>24</v>
      </c>
      <c r="K3" s="35"/>
    </row>
    <row r="4" spans="1:11" s="6" customFormat="1" ht="15">
      <c r="A4" s="103" t="s">
        <v>568</v>
      </c>
      <c r="B4" s="42"/>
      <c r="C4" s="273"/>
      <c r="D4" s="274"/>
      <c r="E4" s="274"/>
      <c r="F4" s="274"/>
      <c r="G4" s="274"/>
      <c r="H4" s="274"/>
      <c r="I4" s="274"/>
      <c r="J4" s="274"/>
      <c r="K4" s="275"/>
    </row>
    <row r="5" spans="1:11" ht="30" customHeight="1">
      <c r="A5" s="16" t="s">
        <v>10</v>
      </c>
      <c r="B5" s="13" t="s">
        <v>9</v>
      </c>
      <c r="C5" s="276"/>
      <c r="D5" s="277"/>
      <c r="E5" s="277"/>
      <c r="F5" s="277"/>
      <c r="G5" s="277"/>
      <c r="H5" s="277"/>
      <c r="I5" s="277"/>
      <c r="J5" s="277"/>
      <c r="K5" s="278"/>
    </row>
    <row r="6" spans="1:11" ht="12.75" customHeight="1">
      <c r="A6" s="18" t="s">
        <v>5</v>
      </c>
      <c r="B6" s="9" t="s">
        <v>8</v>
      </c>
      <c r="C6" s="10">
        <v>1797</v>
      </c>
      <c r="D6" s="10">
        <v>49</v>
      </c>
      <c r="E6" s="10">
        <v>0</v>
      </c>
      <c r="F6" s="10">
        <v>0</v>
      </c>
      <c r="G6" s="10">
        <v>827</v>
      </c>
      <c r="H6" s="10">
        <v>17</v>
      </c>
      <c r="I6" s="111">
        <v>645</v>
      </c>
      <c r="J6" s="112">
        <v>128</v>
      </c>
      <c r="K6" s="19">
        <f>SUM(C6:J6)</f>
        <v>3463</v>
      </c>
    </row>
    <row r="7" spans="1:11" ht="12.75" customHeight="1">
      <c r="A7" s="18" t="s">
        <v>11</v>
      </c>
      <c r="B7" s="11" t="s">
        <v>6</v>
      </c>
      <c r="C7" s="10"/>
      <c r="D7" s="10"/>
      <c r="E7" s="10"/>
      <c r="F7" s="10"/>
      <c r="G7" s="10"/>
      <c r="H7" s="10"/>
      <c r="I7" s="111"/>
      <c r="J7" s="112"/>
      <c r="K7" s="19">
        <f t="shared" ref="K7:K17" si="0">SUM(C7:J7)</f>
        <v>0</v>
      </c>
    </row>
    <row r="8" spans="1:11" ht="25.5" customHeight="1">
      <c r="A8" s="18" t="s">
        <v>12</v>
      </c>
      <c r="B8" s="11">
        <v>41.43</v>
      </c>
      <c r="C8" s="10"/>
      <c r="D8" s="10"/>
      <c r="E8" s="10"/>
      <c r="F8" s="10"/>
      <c r="G8" s="10"/>
      <c r="H8" s="10"/>
      <c r="I8" s="111"/>
      <c r="J8" s="112"/>
      <c r="K8" s="19">
        <f t="shared" si="0"/>
        <v>0</v>
      </c>
    </row>
    <row r="9" spans="1:11" ht="15">
      <c r="A9" s="18" t="s">
        <v>13</v>
      </c>
      <c r="B9" s="11" t="s">
        <v>7</v>
      </c>
      <c r="C9" s="10"/>
      <c r="D9" s="10"/>
      <c r="E9" s="10"/>
      <c r="F9" s="10"/>
      <c r="G9" s="10"/>
      <c r="H9" s="10"/>
      <c r="I9" s="111"/>
      <c r="J9" s="112"/>
      <c r="K9" s="19">
        <f t="shared" si="0"/>
        <v>0</v>
      </c>
    </row>
    <row r="10" spans="1:11" ht="15">
      <c r="A10" s="18" t="s">
        <v>14</v>
      </c>
      <c r="B10" s="11" t="s">
        <v>20</v>
      </c>
      <c r="C10" s="10"/>
      <c r="D10" s="10"/>
      <c r="E10" s="10"/>
      <c r="F10" s="10"/>
      <c r="G10" s="10"/>
      <c r="H10" s="10"/>
      <c r="I10" s="111"/>
      <c r="J10" s="112"/>
      <c r="K10" s="19">
        <f t="shared" si="0"/>
        <v>0</v>
      </c>
    </row>
    <row r="11" spans="1:11" ht="12.75" customHeight="1">
      <c r="A11" s="18" t="s">
        <v>15</v>
      </c>
      <c r="B11" s="11">
        <v>62.65</v>
      </c>
      <c r="C11" s="10"/>
      <c r="D11" s="10"/>
      <c r="E11" s="10"/>
      <c r="F11" s="10"/>
      <c r="G11" s="10"/>
      <c r="H11" s="10"/>
      <c r="I11" s="111"/>
      <c r="J11" s="112"/>
      <c r="K11" s="19">
        <f t="shared" si="0"/>
        <v>0</v>
      </c>
    </row>
    <row r="12" spans="1:11" ht="15">
      <c r="A12" s="18" t="s">
        <v>16</v>
      </c>
      <c r="B12" s="11">
        <v>68</v>
      </c>
      <c r="C12" s="10"/>
      <c r="D12" s="10"/>
      <c r="E12" s="10"/>
      <c r="F12" s="10"/>
      <c r="G12" s="10"/>
      <c r="H12" s="10"/>
      <c r="I12" s="111"/>
      <c r="J12" s="112"/>
      <c r="K12" s="19">
        <f t="shared" si="0"/>
        <v>0</v>
      </c>
    </row>
    <row r="13" spans="1:11" ht="15">
      <c r="A13" s="18" t="s">
        <v>17</v>
      </c>
      <c r="B13" s="11">
        <v>74.75</v>
      </c>
      <c r="C13" s="10"/>
      <c r="D13" s="10"/>
      <c r="E13" s="10"/>
      <c r="F13" s="10"/>
      <c r="G13" s="10"/>
      <c r="H13" s="10"/>
      <c r="I13" s="111"/>
      <c r="J13" s="112"/>
      <c r="K13" s="19">
        <f t="shared" si="0"/>
        <v>0</v>
      </c>
    </row>
    <row r="14" spans="1:11" ht="15">
      <c r="A14" s="18" t="s">
        <v>18</v>
      </c>
      <c r="B14" s="11">
        <v>77</v>
      </c>
      <c r="C14" s="10"/>
      <c r="D14" s="10"/>
      <c r="E14" s="10"/>
      <c r="F14" s="10"/>
      <c r="G14" s="10"/>
      <c r="H14" s="10"/>
      <c r="I14" s="111"/>
      <c r="J14" s="112"/>
      <c r="K14" s="19">
        <f t="shared" si="0"/>
        <v>0</v>
      </c>
    </row>
    <row r="15" spans="1:11" s="6" customFormat="1" ht="15">
      <c r="A15" s="18" t="s">
        <v>19</v>
      </c>
      <c r="B15" s="11">
        <v>81.819999999999993</v>
      </c>
      <c r="C15" s="10"/>
      <c r="D15" s="10"/>
      <c r="E15" s="10"/>
      <c r="F15" s="10"/>
      <c r="G15" s="10"/>
      <c r="H15" s="10"/>
      <c r="I15" s="111"/>
      <c r="J15" s="112"/>
      <c r="K15" s="19">
        <f t="shared" si="0"/>
        <v>0</v>
      </c>
    </row>
    <row r="16" spans="1:11" s="6" customFormat="1" ht="15">
      <c r="A16" s="104" t="s">
        <v>113</v>
      </c>
      <c r="B16" s="137" t="s">
        <v>114</v>
      </c>
      <c r="C16" s="14">
        <f>SUM(C6:C15)</f>
        <v>1797</v>
      </c>
      <c r="D16" s="14">
        <f t="shared" ref="D16:J16" si="1">SUM(D6:D15)</f>
        <v>49</v>
      </c>
      <c r="E16" s="14">
        <f t="shared" si="1"/>
        <v>0</v>
      </c>
      <c r="F16" s="14">
        <f t="shared" si="1"/>
        <v>0</v>
      </c>
      <c r="G16" s="14">
        <f t="shared" si="1"/>
        <v>827</v>
      </c>
      <c r="H16" s="14">
        <f t="shared" si="1"/>
        <v>17</v>
      </c>
      <c r="I16" s="14">
        <f t="shared" si="1"/>
        <v>645</v>
      </c>
      <c r="J16" s="14">
        <f t="shared" si="1"/>
        <v>128</v>
      </c>
      <c r="K16" s="19">
        <f t="shared" si="0"/>
        <v>3463</v>
      </c>
    </row>
    <row r="17" spans="1:11" s="6" customFormat="1" ht="15">
      <c r="A17" s="133" t="s">
        <v>578</v>
      </c>
      <c r="B17" s="99" t="s">
        <v>114</v>
      </c>
      <c r="C17" s="94">
        <v>1075</v>
      </c>
      <c r="D17" s="94">
        <v>17</v>
      </c>
      <c r="E17" s="94">
        <v>0</v>
      </c>
      <c r="F17" s="94">
        <v>0</v>
      </c>
      <c r="G17" s="94">
        <v>515</v>
      </c>
      <c r="H17" s="94">
        <v>7</v>
      </c>
      <c r="I17" s="94">
        <v>319</v>
      </c>
      <c r="J17" s="94">
        <v>49</v>
      </c>
      <c r="K17" s="19">
        <f t="shared" si="0"/>
        <v>1982</v>
      </c>
    </row>
    <row r="18" spans="1:11" s="6" customFormat="1" ht="15">
      <c r="A18" s="133" t="s">
        <v>579</v>
      </c>
      <c r="B18" s="99" t="s">
        <v>114</v>
      </c>
      <c r="C18" s="94">
        <v>28</v>
      </c>
      <c r="D18" s="94">
        <v>2</v>
      </c>
      <c r="E18" s="94">
        <v>0</v>
      </c>
      <c r="F18" s="94">
        <v>0</v>
      </c>
      <c r="G18" s="94">
        <v>5</v>
      </c>
      <c r="H18" s="94">
        <v>0</v>
      </c>
      <c r="I18" s="94">
        <v>126</v>
      </c>
      <c r="J18" s="94">
        <v>8</v>
      </c>
      <c r="K18" s="19">
        <f>SUM(C18:J18)</f>
        <v>169</v>
      </c>
    </row>
    <row r="20" spans="1:11">
      <c r="A20" s="305" t="s">
        <v>160</v>
      </c>
      <c r="B20" s="305"/>
      <c r="C20" s="305"/>
      <c r="D20" s="305"/>
      <c r="E20" s="305"/>
      <c r="F20" s="305"/>
      <c r="G20" s="305"/>
      <c r="H20" s="305"/>
      <c r="I20" s="305"/>
      <c r="J20" s="305"/>
      <c r="K20" s="305"/>
    </row>
    <row r="21" spans="1:11" ht="15">
      <c r="A21" s="2" t="s">
        <v>21</v>
      </c>
    </row>
    <row r="22" spans="1:11">
      <c r="A22" s="4" t="s">
        <v>22</v>
      </c>
    </row>
  </sheetData>
  <mergeCells count="8">
    <mergeCell ref="A20:K20"/>
    <mergeCell ref="C4:K4"/>
    <mergeCell ref="C5:K5"/>
    <mergeCell ref="I2:J2"/>
    <mergeCell ref="A1:K1"/>
    <mergeCell ref="C2:D2"/>
    <mergeCell ref="E2:F2"/>
    <mergeCell ref="G2:H2"/>
  </mergeCells>
  <pageMargins left="0.7" right="0.7" top="0.75" bottom="0.75" header="0.3" footer="0.3"/>
  <pageSetup paperSize="9" scale="77" fitToHeight="0" orientation="portrait" r:id="rId1"/>
  <ignoredErrors>
    <ignoredError sqref="K8 K11:K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pageSetUpPr fitToPage="1"/>
  </sheetPr>
  <dimension ref="A1:K21"/>
  <sheetViews>
    <sheetView zoomScale="140" zoomScaleNormal="140" workbookViewId="0">
      <selection activeCell="O9" sqref="O9"/>
    </sheetView>
  </sheetViews>
  <sheetFormatPr baseColWidth="10" defaultColWidth="9.1640625" defaultRowHeight="14"/>
  <cols>
    <col min="1" max="1" width="22.5" style="2" customWidth="1"/>
    <col min="2" max="2" width="10.5" style="3" customWidth="1"/>
    <col min="3" max="3" width="8.5" style="1" customWidth="1"/>
    <col min="4" max="4" width="6.83203125" style="1" customWidth="1"/>
    <col min="5" max="5" width="8.5" style="1" customWidth="1"/>
    <col min="6" max="6" width="7.5" style="1" customWidth="1"/>
    <col min="7" max="7" width="8.5" style="1" customWidth="1"/>
    <col min="8" max="8" width="7" style="1" customWidth="1"/>
    <col min="9" max="16384" width="9.1640625" style="1"/>
  </cols>
  <sheetData>
    <row r="1" spans="1:11" ht="33.75" customHeight="1">
      <c r="A1" s="306" t="s">
        <v>432</v>
      </c>
      <c r="B1" s="307"/>
      <c r="C1" s="307"/>
      <c r="D1" s="307"/>
      <c r="E1" s="307"/>
      <c r="F1" s="307"/>
      <c r="G1" s="307"/>
      <c r="H1" s="307"/>
      <c r="I1" s="307"/>
      <c r="J1" s="307"/>
      <c r="K1" s="308"/>
    </row>
    <row r="2" spans="1:11" s="5" customFormat="1" ht="38.25" customHeight="1">
      <c r="A2" s="15" t="s">
        <v>567</v>
      </c>
      <c r="B2" s="8"/>
      <c r="C2" s="288" t="s">
        <v>0</v>
      </c>
      <c r="D2" s="288"/>
      <c r="E2" s="288" t="s">
        <v>2</v>
      </c>
      <c r="F2" s="288"/>
      <c r="G2" s="288" t="s">
        <v>1</v>
      </c>
      <c r="H2" s="288"/>
      <c r="I2" s="286" t="s">
        <v>3</v>
      </c>
      <c r="J2" s="287"/>
      <c r="K2" s="39" t="s">
        <v>4</v>
      </c>
    </row>
    <row r="3" spans="1:11" s="5" customFormat="1" ht="13.5" customHeight="1" thickBot="1">
      <c r="A3" s="37"/>
      <c r="B3" s="43"/>
      <c r="C3" s="44" t="s">
        <v>23</v>
      </c>
      <c r="D3" s="44" t="s">
        <v>24</v>
      </c>
      <c r="E3" s="44" t="s">
        <v>23</v>
      </c>
      <c r="F3" s="44" t="s">
        <v>24</v>
      </c>
      <c r="G3" s="44" t="s">
        <v>23</v>
      </c>
      <c r="H3" s="44" t="s">
        <v>24</v>
      </c>
      <c r="I3" s="113" t="s">
        <v>23</v>
      </c>
      <c r="J3" s="113" t="s">
        <v>24</v>
      </c>
      <c r="K3" s="35"/>
    </row>
    <row r="4" spans="1:11" s="6" customFormat="1" ht="15">
      <c r="A4" s="103" t="s">
        <v>568</v>
      </c>
      <c r="B4" s="42"/>
      <c r="C4" s="273"/>
      <c r="D4" s="274"/>
      <c r="E4" s="274"/>
      <c r="F4" s="274"/>
      <c r="G4" s="274"/>
      <c r="H4" s="274"/>
      <c r="I4" s="274"/>
      <c r="J4" s="274"/>
      <c r="K4" s="275"/>
    </row>
    <row r="5" spans="1:11" s="2" customFormat="1" ht="36" customHeight="1">
      <c r="A5" s="16" t="s">
        <v>10</v>
      </c>
      <c r="B5" s="13" t="s">
        <v>9</v>
      </c>
      <c r="C5" s="276"/>
      <c r="D5" s="277"/>
      <c r="E5" s="277"/>
      <c r="F5" s="277"/>
      <c r="G5" s="277"/>
      <c r="H5" s="277"/>
      <c r="I5" s="277"/>
      <c r="J5" s="277"/>
      <c r="K5" s="278"/>
    </row>
    <row r="6" spans="1:11" ht="12.75" customHeight="1">
      <c r="A6" s="18" t="s">
        <v>5</v>
      </c>
      <c r="B6" s="9" t="s">
        <v>8</v>
      </c>
      <c r="C6" s="10">
        <v>0</v>
      </c>
      <c r="D6" s="10">
        <v>0</v>
      </c>
      <c r="E6" s="10">
        <v>0</v>
      </c>
      <c r="F6" s="10">
        <v>0</v>
      </c>
      <c r="G6" s="10">
        <v>0</v>
      </c>
      <c r="H6" s="10">
        <v>0</v>
      </c>
      <c r="I6" s="111">
        <v>2</v>
      </c>
      <c r="J6" s="112">
        <v>0</v>
      </c>
      <c r="K6" s="19">
        <f>SUM(C6:J6)</f>
        <v>2</v>
      </c>
    </row>
    <row r="7" spans="1:11" ht="15" customHeight="1">
      <c r="A7" s="18" t="s">
        <v>11</v>
      </c>
      <c r="B7" s="11" t="s">
        <v>6</v>
      </c>
      <c r="C7" s="10"/>
      <c r="D7" s="10"/>
      <c r="E7" s="10"/>
      <c r="F7" s="10"/>
      <c r="G7" s="10"/>
      <c r="H7" s="10"/>
      <c r="I7" s="111"/>
      <c r="J7" s="112"/>
      <c r="K7" s="19">
        <f t="shared" ref="K7:K15" si="0">SUM(C7:J7)</f>
        <v>0</v>
      </c>
    </row>
    <row r="8" spans="1:11" ht="25.5" customHeight="1">
      <c r="A8" s="18" t="s">
        <v>12</v>
      </c>
      <c r="B8" s="11">
        <v>41.43</v>
      </c>
      <c r="C8" s="10"/>
      <c r="D8" s="10"/>
      <c r="E8" s="10"/>
      <c r="F8" s="10"/>
      <c r="G8" s="10"/>
      <c r="H8" s="10"/>
      <c r="I8" s="111"/>
      <c r="J8" s="112"/>
      <c r="K8" s="19">
        <f t="shared" si="0"/>
        <v>0</v>
      </c>
    </row>
    <row r="9" spans="1:11" ht="25.5" customHeight="1">
      <c r="A9" s="18" t="s">
        <v>13</v>
      </c>
      <c r="B9" s="11" t="s">
        <v>7</v>
      </c>
      <c r="C9" s="10"/>
      <c r="D9" s="10"/>
      <c r="E9" s="10"/>
      <c r="F9" s="10"/>
      <c r="G9" s="10"/>
      <c r="H9" s="10"/>
      <c r="I9" s="111"/>
      <c r="J9" s="112"/>
      <c r="K9" s="19">
        <f t="shared" si="0"/>
        <v>0</v>
      </c>
    </row>
    <row r="10" spans="1:11" ht="25.5" customHeight="1">
      <c r="A10" s="18" t="s">
        <v>14</v>
      </c>
      <c r="B10" s="11" t="s">
        <v>20</v>
      </c>
      <c r="C10" s="10"/>
      <c r="D10" s="10"/>
      <c r="E10" s="10"/>
      <c r="F10" s="10"/>
      <c r="G10" s="10"/>
      <c r="H10" s="10"/>
      <c r="I10" s="111"/>
      <c r="J10" s="112"/>
      <c r="K10" s="19">
        <f t="shared" si="0"/>
        <v>0</v>
      </c>
    </row>
    <row r="11" spans="1:11" ht="12.75" customHeight="1">
      <c r="A11" s="18" t="s">
        <v>15</v>
      </c>
      <c r="B11" s="11">
        <v>62.65</v>
      </c>
      <c r="C11" s="10"/>
      <c r="D11" s="10"/>
      <c r="E11" s="10"/>
      <c r="F11" s="10"/>
      <c r="G11" s="10"/>
      <c r="H11" s="10"/>
      <c r="I11" s="111"/>
      <c r="J11" s="112"/>
      <c r="K11" s="19">
        <f t="shared" si="0"/>
        <v>0</v>
      </c>
    </row>
    <row r="12" spans="1:11" ht="30">
      <c r="A12" s="18" t="s">
        <v>16</v>
      </c>
      <c r="B12" s="11">
        <v>68</v>
      </c>
      <c r="C12" s="10"/>
      <c r="D12" s="10"/>
      <c r="E12" s="10"/>
      <c r="F12" s="10"/>
      <c r="G12" s="10"/>
      <c r="H12" s="10"/>
      <c r="I12" s="111"/>
      <c r="J12" s="112"/>
      <c r="K12" s="19">
        <f t="shared" si="0"/>
        <v>0</v>
      </c>
    </row>
    <row r="13" spans="1:11" ht="30">
      <c r="A13" s="18" t="s">
        <v>17</v>
      </c>
      <c r="B13" s="11">
        <v>74.75</v>
      </c>
      <c r="C13" s="10"/>
      <c r="D13" s="10"/>
      <c r="E13" s="10"/>
      <c r="F13" s="10"/>
      <c r="G13" s="10"/>
      <c r="H13" s="10"/>
      <c r="I13" s="111"/>
      <c r="J13" s="112"/>
      <c r="K13" s="19">
        <f t="shared" si="0"/>
        <v>0</v>
      </c>
    </row>
    <row r="14" spans="1:11" ht="15">
      <c r="A14" s="18" t="s">
        <v>18</v>
      </c>
      <c r="B14" s="11">
        <v>77</v>
      </c>
      <c r="C14" s="10"/>
      <c r="D14" s="10"/>
      <c r="E14" s="10"/>
      <c r="F14" s="10"/>
      <c r="G14" s="10"/>
      <c r="H14" s="10"/>
      <c r="I14" s="111"/>
      <c r="J14" s="112"/>
      <c r="K14" s="19">
        <f t="shared" si="0"/>
        <v>0</v>
      </c>
    </row>
    <row r="15" spans="1:11" ht="15">
      <c r="A15" s="18" t="s">
        <v>19</v>
      </c>
      <c r="B15" s="11">
        <v>81.819999999999993</v>
      </c>
      <c r="C15" s="10"/>
      <c r="D15" s="10"/>
      <c r="E15" s="10"/>
      <c r="F15" s="10"/>
      <c r="G15" s="10"/>
      <c r="H15" s="10"/>
      <c r="I15" s="111"/>
      <c r="J15" s="112"/>
      <c r="K15" s="19">
        <f t="shared" si="0"/>
        <v>0</v>
      </c>
    </row>
    <row r="16" spans="1:11" ht="15">
      <c r="A16" s="104" t="s">
        <v>113</v>
      </c>
      <c r="B16" s="137" t="s">
        <v>114</v>
      </c>
      <c r="C16" s="14">
        <f>SUM(C6:C15)</f>
        <v>0</v>
      </c>
      <c r="D16" s="14">
        <f t="shared" ref="D16:J16" si="1">SUM(D6:D15)</f>
        <v>0</v>
      </c>
      <c r="E16" s="14">
        <f t="shared" si="1"/>
        <v>0</v>
      </c>
      <c r="F16" s="14">
        <f t="shared" si="1"/>
        <v>0</v>
      </c>
      <c r="G16" s="14">
        <f t="shared" si="1"/>
        <v>0</v>
      </c>
      <c r="H16" s="14">
        <f t="shared" si="1"/>
        <v>0</v>
      </c>
      <c r="I16" s="14">
        <f t="shared" si="1"/>
        <v>2</v>
      </c>
      <c r="J16" s="14">
        <f t="shared" si="1"/>
        <v>0</v>
      </c>
      <c r="K16" s="134">
        <f>SUM(K6:K15)</f>
        <v>2</v>
      </c>
    </row>
    <row r="18" spans="1:11">
      <c r="A18" s="305" t="s">
        <v>160</v>
      </c>
      <c r="B18" s="305"/>
      <c r="C18" s="305"/>
      <c r="D18" s="305"/>
      <c r="E18" s="305"/>
      <c r="F18" s="305"/>
      <c r="G18" s="305"/>
      <c r="H18" s="305"/>
      <c r="I18" s="305"/>
      <c r="J18" s="305"/>
      <c r="K18" s="305"/>
    </row>
    <row r="19" spans="1:11" ht="26.25" customHeight="1">
      <c r="A19" s="300" t="s">
        <v>145</v>
      </c>
      <c r="B19" s="300"/>
      <c r="C19" s="300"/>
      <c r="D19" s="300"/>
      <c r="E19" s="300"/>
      <c r="F19" s="300"/>
      <c r="G19" s="300"/>
      <c r="H19" s="300"/>
      <c r="I19" s="300"/>
      <c r="J19" s="300"/>
      <c r="K19" s="300"/>
    </row>
    <row r="20" spans="1:11" ht="15">
      <c r="A20" s="2" t="s">
        <v>21</v>
      </c>
    </row>
    <row r="21" spans="1:11">
      <c r="A21" s="4" t="s">
        <v>22</v>
      </c>
    </row>
  </sheetData>
  <mergeCells count="9">
    <mergeCell ref="A19:K19"/>
    <mergeCell ref="A1:K1"/>
    <mergeCell ref="C2:D2"/>
    <mergeCell ref="E2:F2"/>
    <mergeCell ref="G2:H2"/>
    <mergeCell ref="I2:J2"/>
    <mergeCell ref="C4:K4"/>
    <mergeCell ref="C5:K5"/>
    <mergeCell ref="A18:K18"/>
  </mergeCells>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4"/>
  <sheetViews>
    <sheetView zoomScale="120" zoomScaleNormal="120" workbookViewId="0">
      <selection activeCell="L4" sqref="L4"/>
    </sheetView>
  </sheetViews>
  <sheetFormatPr baseColWidth="10" defaultColWidth="8.83203125" defaultRowHeight="15"/>
  <cols>
    <col min="1" max="1" width="22.5" customWidth="1"/>
  </cols>
  <sheetData>
    <row r="1" spans="1:14" ht="30" customHeight="1" thickBot="1">
      <c r="A1" s="309" t="s">
        <v>433</v>
      </c>
      <c r="B1" s="310"/>
      <c r="C1" s="310"/>
      <c r="D1" s="310"/>
      <c r="E1" s="310"/>
      <c r="F1" s="310"/>
      <c r="G1" s="310"/>
      <c r="H1" s="310"/>
      <c r="I1" s="310"/>
      <c r="J1" s="310"/>
      <c r="K1" s="310"/>
      <c r="L1" s="310"/>
      <c r="M1" s="310"/>
      <c r="N1" s="311"/>
    </row>
    <row r="2" spans="1:14" ht="15" customHeight="1">
      <c r="A2" s="71" t="s">
        <v>567</v>
      </c>
      <c r="B2" s="313" t="s">
        <v>0</v>
      </c>
      <c r="C2" s="313"/>
      <c r="D2" s="313"/>
      <c r="E2" s="313" t="s">
        <v>2</v>
      </c>
      <c r="F2" s="313"/>
      <c r="G2" s="313"/>
      <c r="H2" s="313" t="s">
        <v>1</v>
      </c>
      <c r="I2" s="313"/>
      <c r="J2" s="313"/>
      <c r="K2" s="313" t="s">
        <v>124</v>
      </c>
      <c r="L2" s="313"/>
      <c r="M2" s="313"/>
      <c r="N2" s="314" t="s">
        <v>4</v>
      </c>
    </row>
    <row r="3" spans="1:14" ht="15" customHeight="1">
      <c r="A3" s="15"/>
      <c r="B3" s="89" t="s">
        <v>23</v>
      </c>
      <c r="C3" s="89" t="s">
        <v>24</v>
      </c>
      <c r="D3" s="89" t="s">
        <v>4</v>
      </c>
      <c r="E3" s="89" t="s">
        <v>23</v>
      </c>
      <c r="F3" s="89" t="s">
        <v>24</v>
      </c>
      <c r="G3" s="89" t="s">
        <v>4</v>
      </c>
      <c r="H3" s="89" t="s">
        <v>23</v>
      </c>
      <c r="I3" s="89" t="s">
        <v>24</v>
      </c>
      <c r="J3" s="89" t="s">
        <v>4</v>
      </c>
      <c r="K3" s="89" t="s">
        <v>23</v>
      </c>
      <c r="L3" s="89" t="s">
        <v>24</v>
      </c>
      <c r="M3" s="89" t="s">
        <v>4</v>
      </c>
      <c r="N3" s="315"/>
    </row>
    <row r="4" spans="1:14" ht="15" customHeight="1">
      <c r="A4" s="103" t="s">
        <v>568</v>
      </c>
      <c r="B4" s="191">
        <v>0.44</v>
      </c>
      <c r="C4" s="191">
        <v>0.79</v>
      </c>
      <c r="D4" s="191">
        <v>0.46</v>
      </c>
      <c r="E4" s="205" t="s">
        <v>595</v>
      </c>
      <c r="F4" s="205" t="s">
        <v>595</v>
      </c>
      <c r="G4" s="205" t="s">
        <v>595</v>
      </c>
      <c r="H4" s="191">
        <v>0.06</v>
      </c>
      <c r="I4" s="191">
        <v>0.5</v>
      </c>
      <c r="J4" s="191">
        <v>7.0000000000000007E-2</v>
      </c>
      <c r="K4" s="191">
        <v>0.26</v>
      </c>
      <c r="L4" s="191"/>
      <c r="M4" s="191">
        <v>0.26</v>
      </c>
      <c r="N4" s="192"/>
    </row>
    <row r="6" spans="1:14">
      <c r="A6" s="305" t="s">
        <v>498</v>
      </c>
      <c r="B6" s="305"/>
      <c r="C6" s="305"/>
      <c r="D6" s="305"/>
      <c r="E6" s="305"/>
      <c r="F6" s="305"/>
      <c r="G6" s="305"/>
      <c r="H6" s="305"/>
      <c r="I6" s="305"/>
      <c r="J6" s="305"/>
      <c r="K6" s="305"/>
      <c r="L6" s="305"/>
      <c r="M6" s="305"/>
      <c r="N6" s="305"/>
    </row>
    <row r="7" spans="1:14">
      <c r="A7" s="316" t="s">
        <v>499</v>
      </c>
      <c r="B7" s="316"/>
      <c r="C7" s="316"/>
      <c r="D7" s="316"/>
      <c r="E7" s="316"/>
      <c r="F7" s="316"/>
      <c r="G7" s="316"/>
      <c r="H7" s="316"/>
      <c r="I7" s="316"/>
      <c r="J7" s="316"/>
      <c r="K7" s="316"/>
      <c r="L7" s="316"/>
      <c r="M7" s="316"/>
      <c r="N7" s="316"/>
    </row>
    <row r="8" spans="1:14">
      <c r="A8" s="305" t="s">
        <v>162</v>
      </c>
      <c r="B8" s="305"/>
      <c r="C8" s="305"/>
      <c r="D8" s="305"/>
      <c r="E8" s="305"/>
      <c r="F8" s="305"/>
      <c r="G8" s="305"/>
      <c r="H8" s="305"/>
      <c r="I8" s="305"/>
      <c r="J8" s="305"/>
      <c r="K8" s="305"/>
      <c r="L8" s="305"/>
      <c r="M8" s="305"/>
      <c r="N8" s="305"/>
    </row>
    <row r="9" spans="1:14">
      <c r="A9" s="2" t="s">
        <v>21</v>
      </c>
      <c r="B9" s="136"/>
      <c r="C9" s="136"/>
      <c r="D9" s="136"/>
      <c r="E9" s="136"/>
      <c r="F9" s="136"/>
      <c r="G9" s="136"/>
      <c r="H9" s="136"/>
      <c r="I9" s="136"/>
      <c r="J9" s="136"/>
      <c r="K9" s="136"/>
      <c r="L9" s="136"/>
      <c r="M9" s="136"/>
      <c r="N9" s="136"/>
    </row>
    <row r="10" spans="1:14">
      <c r="A10" s="4" t="s">
        <v>22</v>
      </c>
      <c r="B10" s="136"/>
      <c r="C10" s="136"/>
      <c r="D10" s="136"/>
      <c r="E10" s="136"/>
      <c r="F10" s="136"/>
      <c r="G10" s="136"/>
      <c r="H10" s="136"/>
      <c r="I10" s="136"/>
      <c r="J10" s="136"/>
      <c r="K10" s="136"/>
      <c r="L10" s="136"/>
      <c r="M10" s="136"/>
      <c r="N10" s="136"/>
    </row>
    <row r="11" spans="1:14">
      <c r="A11" s="305" t="s">
        <v>158</v>
      </c>
      <c r="B11" s="305"/>
      <c r="C11" s="305"/>
      <c r="D11" s="305"/>
      <c r="E11" s="305"/>
      <c r="F11" s="305"/>
      <c r="G11" s="305"/>
      <c r="H11" s="305"/>
      <c r="I11" s="305"/>
      <c r="J11" s="305"/>
      <c r="K11" s="305"/>
      <c r="L11" s="305"/>
      <c r="M11" s="305"/>
      <c r="N11" s="305"/>
    </row>
    <row r="12" spans="1:14">
      <c r="A12" s="136"/>
      <c r="B12" s="136"/>
      <c r="C12" s="136"/>
      <c r="D12" s="136"/>
      <c r="E12" s="136"/>
      <c r="F12" s="136"/>
      <c r="G12" s="136"/>
      <c r="H12" s="136"/>
      <c r="I12" s="136"/>
      <c r="J12" s="136"/>
      <c r="K12" s="136"/>
      <c r="L12" s="136"/>
      <c r="M12" s="136"/>
      <c r="N12" s="136"/>
    </row>
    <row r="13" spans="1:14">
      <c r="A13" s="135" t="s">
        <v>125</v>
      </c>
      <c r="B13" s="1"/>
      <c r="C13" s="1"/>
      <c r="D13" s="1"/>
      <c r="E13" s="1"/>
      <c r="F13" s="1"/>
      <c r="G13" s="1"/>
      <c r="H13" s="1"/>
      <c r="I13" s="1"/>
      <c r="J13" s="1"/>
      <c r="K13" s="1"/>
      <c r="L13" s="1"/>
      <c r="M13" s="1"/>
      <c r="N13" s="1"/>
    </row>
    <row r="14" spans="1:14" ht="30" customHeight="1">
      <c r="A14" s="312" t="s">
        <v>516</v>
      </c>
      <c r="B14" s="312"/>
      <c r="C14" s="312"/>
      <c r="D14" s="312"/>
      <c r="E14" s="312"/>
      <c r="F14" s="312"/>
      <c r="G14" s="312"/>
      <c r="H14" s="312"/>
      <c r="I14" s="312"/>
      <c r="J14" s="312"/>
      <c r="K14" s="312"/>
      <c r="L14" s="312"/>
      <c r="M14" s="312"/>
      <c r="N14" s="312"/>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Metodika</vt:lpstr>
      <vt:lpstr>2.1</vt:lpstr>
      <vt:lpstr>2.2</vt:lpstr>
      <vt:lpstr>2.4</vt:lpstr>
      <vt:lpstr>2.6</vt:lpstr>
      <vt:lpstr>2.7</vt:lpstr>
      <vt:lpstr>3.1</vt:lpstr>
      <vt:lpstr>3.2</vt:lpstr>
      <vt:lpstr>3.3</vt:lpstr>
      <vt:lpstr>3.4 Bc. a Mgr.</vt:lpstr>
      <vt:lpstr>3.4 DSP 2018</vt:lpstr>
      <vt:lpstr>3.4</vt:lpstr>
      <vt:lpstr>4.1</vt:lpstr>
      <vt:lpstr>5.1</vt:lpstr>
      <vt:lpstr>6.1</vt:lpstr>
      <vt:lpstr>6.2</vt:lpstr>
      <vt:lpstr>6.3</vt:lpstr>
      <vt:lpstr>6.4</vt:lpstr>
      <vt:lpstr>6.5</vt:lpstr>
      <vt:lpstr>6.6</vt:lpstr>
      <vt:lpstr>7.1</vt:lpstr>
      <vt:lpstr>7.2</vt:lpstr>
      <vt:lpstr>7.3</vt:lpstr>
      <vt:lpstr>8.1</vt:lpstr>
      <vt:lpstr>8.2</vt:lpstr>
      <vt:lpstr>8.3</vt:lpstr>
      <vt:lpstr>12.2</vt:lpstr>
      <vt:lpstr>12.3</vt:lpstr>
      <vt:lpstr>Metodika!Print_Area</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roman</cp:lastModifiedBy>
  <cp:lastPrinted>2018-01-23T14:03:39Z</cp:lastPrinted>
  <dcterms:created xsi:type="dcterms:W3CDTF">2011-11-30T14:43:55Z</dcterms:created>
  <dcterms:modified xsi:type="dcterms:W3CDTF">2019-09-18T07:46:18Z</dcterms:modified>
</cp:coreProperties>
</file>