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same_annuity" sheetId="1" r:id="rId1"/>
    <sheet name="same_amortization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<sst xmlns="http://schemas.openxmlformats.org/spreadsheetml/2006/main" count="46" uniqueCount="36">
  <si>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5years</t>
  </si>
  <si>
    <t>0.05 p.a.</t>
  </si>
  <si>
    <t>mounthly IP&amp;PP</t>
  </si>
  <si>
    <t>anuity</t>
  </si>
  <si>
    <t>a=Credit*interest_rate_(mounthly)/(1-1/(1+interest_rate_(mounthly))^n</t>
  </si>
  <si>
    <t>a=</t>
  </si>
  <si>
    <t>annuity</t>
  </si>
  <si>
    <t>interest</t>
  </si>
  <si>
    <t>amortization</t>
  </si>
  <si>
    <t>debt</t>
  </si>
  <si>
    <t>Nr. Of payment</t>
  </si>
  <si>
    <t>amortization=Geometric Series</t>
  </si>
  <si>
    <t>prof</t>
  </si>
  <si>
    <t>q=(1+r)</t>
  </si>
  <si>
    <t>amortization in r+1 period = a*DF^(n-r)</t>
  </si>
  <si>
    <t>amrotization_1=anuity*DiscontFactor^n</t>
  </si>
  <si>
    <t>interest_1=a*(1-DF^n)</t>
  </si>
  <si>
    <t>interest in r+1 period = a*(1-DF^(n-r)</t>
  </si>
  <si>
    <t>interest period in 24th payment:</t>
  </si>
  <si>
    <t>amortization period in 24th payment:</t>
  </si>
  <si>
    <t>Interest payment in total</t>
  </si>
  <si>
    <t>Nr. Of annuits*annuity-Debt</t>
  </si>
  <si>
    <t>How much is the remaining debt after 3 years?</t>
  </si>
  <si>
    <t>Note: Amortization is GS=&gt;</t>
  </si>
  <si>
    <t>Sum of Amortization:</t>
  </si>
  <si>
    <t>Excel</t>
  </si>
  <si>
    <t>The remaining debt=</t>
  </si>
  <si>
    <t>How much will be paid in 3 years just on interest?</t>
  </si>
  <si>
    <t>36*annuity-sum of amortization</t>
  </si>
  <si>
    <t>sum in excel:</t>
  </si>
  <si>
    <t>Amount of amortization:</t>
  </si>
  <si>
    <t>interest&amp;annuity=aritmetic series!</t>
  </si>
  <si>
    <t>interest after 2 years.</t>
  </si>
  <si>
    <t>an=a1+(n-1)*d</t>
  </si>
  <si>
    <t>S=n/2*(a1+an)</t>
  </si>
  <si>
    <t>Paid interest in one year: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</si>
</sst>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0" fillId="8" borderId="1" xfId="0" applyFill="1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A1" sqref="A1:E1"/>
    </sheetView>
  </sheetViews>
  <sheetFormatPr defaultColWidth="9.140625" defaultRowHeight="12.75"/>
  <cols>
    <col min="1" max="7" width="9.140625" style="1" customWidth="1"/>
    <col min="8" max="8" width="11.8515625" style="1" customWidth="1"/>
    <col min="9" max="16384" width="9.140625" style="1" customWidth="1"/>
  </cols>
  <sheetData>
    <row r="1" spans="1:4" ht="12.75">
      <c r="A1" s="1">
        <v>10000</v>
      </c>
      <c r="B1" s="1" t="s">
        <v>0</v>
      </c>
      <c r="C1" s="1" t="s">
        <v>1</v>
      </c>
      <c r="D1" s="1" t="s">
        <v>2</v>
      </c>
    </row>
    <row r="3" spans="2:3" ht="12.75">
      <c r="B3" s="1" t="s">
        <v>3</v>
      </c>
      <c r="C3" s="1" t="s">
        <v>4</v>
      </c>
    </row>
    <row r="5" spans="3:12" ht="12.75">
      <c r="C5" s="1" t="s">
        <v>5</v>
      </c>
      <c r="D5" s="1">
        <f>A1*(0.05/12)/(1-1/(1+0.05/12)^(12*5))</f>
        <v>188.71233644010877</v>
      </c>
      <c r="H5" s="1" t="s">
        <v>15</v>
      </c>
      <c r="L5" s="4">
        <f>C9*1/(1+0.05/12)^60</f>
        <v>147.04566977344209</v>
      </c>
    </row>
    <row r="6" spans="8:12" ht="12.75">
      <c r="H6" s="1" t="s">
        <v>16</v>
      </c>
      <c r="L6" s="5">
        <f>C9*(1-1/(1+0.05/12)^60)</f>
        <v>41.666666666666664</v>
      </c>
    </row>
    <row r="7" spans="2:6" ht="12.75">
      <c r="B7" s="1" t="s">
        <v>10</v>
      </c>
      <c r="C7" s="1" t="s">
        <v>6</v>
      </c>
      <c r="D7" s="1" t="s">
        <v>7</v>
      </c>
      <c r="E7" s="1" t="s">
        <v>8</v>
      </c>
      <c r="F7" s="1" t="s">
        <v>9</v>
      </c>
    </row>
    <row r="8" spans="2:11" ht="12.75">
      <c r="B8" s="1">
        <v>0</v>
      </c>
      <c r="F8" s="1">
        <f>A1</f>
        <v>10000</v>
      </c>
      <c r="K8" s="1" t="s">
        <v>12</v>
      </c>
    </row>
    <row r="9" spans="2:11" ht="12.75">
      <c r="B9" s="1">
        <v>1</v>
      </c>
      <c r="C9" s="1">
        <f>D5</f>
        <v>188.71233644010877</v>
      </c>
      <c r="D9" s="5">
        <f>0.05/12*F8</f>
        <v>41.666666666666664</v>
      </c>
      <c r="E9" s="4">
        <f>C9-D9</f>
        <v>147.0456697734421</v>
      </c>
      <c r="F9" s="1">
        <f>F8-E9</f>
        <v>9852.954330226557</v>
      </c>
      <c r="H9" s="1" t="s">
        <v>11</v>
      </c>
      <c r="K9" s="3">
        <f>E10/E9</f>
        <v>1.0041666666666667</v>
      </c>
    </row>
    <row r="10" spans="2:11" ht="12.75">
      <c r="B10" s="1">
        <v>2</v>
      </c>
      <c r="C10" s="1">
        <f>C9</f>
        <v>188.71233644010877</v>
      </c>
      <c r="D10" s="1">
        <f>0.05/12*F9</f>
        <v>41.05397637594399</v>
      </c>
      <c r="E10" s="3">
        <f>C10-D10</f>
        <v>147.65836006416478</v>
      </c>
      <c r="F10" s="1">
        <f>F9-E10</f>
        <v>9705.295970162393</v>
      </c>
      <c r="H10" s="1" t="s">
        <v>13</v>
      </c>
      <c r="I10" s="1">
        <f>(1+0.05/12)</f>
        <v>1.0041666666666667</v>
      </c>
      <c r="K10" s="3">
        <f aca="true" t="shared" si="0" ref="K10:K24">E11/E10</f>
        <v>1.0041666666666667</v>
      </c>
    </row>
    <row r="11" spans="2:11" ht="12.75">
      <c r="B11" s="1">
        <v>3</v>
      </c>
      <c r="C11" s="1">
        <f aca="true" t="shared" si="1" ref="C11:C68">C10</f>
        <v>188.71233644010877</v>
      </c>
      <c r="D11" s="1">
        <f aca="true" t="shared" si="2" ref="D11:D68">0.05/12*F10</f>
        <v>40.43873320900997</v>
      </c>
      <c r="E11" s="3">
        <f aca="true" t="shared" si="3" ref="E11:E68">C11-D11</f>
        <v>148.2736032310988</v>
      </c>
      <c r="F11" s="1">
        <f aca="true" t="shared" si="4" ref="F11:F68">F10-E11</f>
        <v>9557.022366931295</v>
      </c>
      <c r="K11" s="3">
        <f t="shared" si="0"/>
        <v>1.0041666666666667</v>
      </c>
    </row>
    <row r="12" spans="2:11" ht="12.75">
      <c r="B12" s="1">
        <v>4</v>
      </c>
      <c r="C12" s="1">
        <f t="shared" si="1"/>
        <v>188.71233644010877</v>
      </c>
      <c r="D12" s="1">
        <f t="shared" si="2"/>
        <v>39.82092652888039</v>
      </c>
      <c r="E12" s="3">
        <f t="shared" si="3"/>
        <v>148.89140991122838</v>
      </c>
      <c r="F12" s="1">
        <f t="shared" si="4"/>
        <v>9408.130957020066</v>
      </c>
      <c r="K12" s="3">
        <f t="shared" si="0"/>
        <v>1.0041666666666667</v>
      </c>
    </row>
    <row r="13" spans="2:11" ht="12.75">
      <c r="B13" s="1">
        <v>5</v>
      </c>
      <c r="C13" s="1">
        <f t="shared" si="1"/>
        <v>188.71233644010877</v>
      </c>
      <c r="D13" s="1">
        <f t="shared" si="2"/>
        <v>39.20054565425028</v>
      </c>
      <c r="E13" s="3">
        <f t="shared" si="3"/>
        <v>149.5117907858585</v>
      </c>
      <c r="F13" s="1">
        <f t="shared" si="4"/>
        <v>9258.619166234208</v>
      </c>
      <c r="K13" s="3">
        <f t="shared" si="0"/>
        <v>1.0041666666666667</v>
      </c>
    </row>
    <row r="14" spans="2:11" ht="12.75">
      <c r="B14" s="1">
        <v>6</v>
      </c>
      <c r="C14" s="1">
        <f t="shared" si="1"/>
        <v>188.71233644010877</v>
      </c>
      <c r="D14" s="1">
        <f t="shared" si="2"/>
        <v>38.577579859309196</v>
      </c>
      <c r="E14" s="3">
        <f t="shared" si="3"/>
        <v>150.13475658079957</v>
      </c>
      <c r="F14" s="1">
        <f t="shared" si="4"/>
        <v>9108.484409653409</v>
      </c>
      <c r="K14" s="3">
        <f t="shared" si="0"/>
        <v>1.0041666666666664</v>
      </c>
    </row>
    <row r="15" spans="2:11" ht="12.75">
      <c r="B15" s="1">
        <v>7</v>
      </c>
      <c r="C15" s="1">
        <f t="shared" si="1"/>
        <v>188.71233644010877</v>
      </c>
      <c r="D15" s="1">
        <f t="shared" si="2"/>
        <v>37.95201837355587</v>
      </c>
      <c r="E15" s="3">
        <f t="shared" si="3"/>
        <v>150.76031806655288</v>
      </c>
      <c r="F15" s="1">
        <f t="shared" si="4"/>
        <v>8957.724091586855</v>
      </c>
      <c r="K15" s="3">
        <f t="shared" si="0"/>
        <v>1.0041666666666669</v>
      </c>
    </row>
    <row r="16" spans="2:11" ht="12.75">
      <c r="B16" s="1">
        <v>8</v>
      </c>
      <c r="C16" s="1">
        <f t="shared" si="1"/>
        <v>188.71233644010877</v>
      </c>
      <c r="D16" s="1">
        <f t="shared" si="2"/>
        <v>37.3238503816119</v>
      </c>
      <c r="E16" s="3">
        <f t="shared" si="3"/>
        <v>151.38848605849688</v>
      </c>
      <c r="F16" s="1">
        <f t="shared" si="4"/>
        <v>8806.335605528358</v>
      </c>
      <c r="K16" s="3">
        <f t="shared" si="0"/>
        <v>1.0041666666666667</v>
      </c>
    </row>
    <row r="17" spans="2:11" ht="12.75">
      <c r="B17" s="1">
        <v>9</v>
      </c>
      <c r="C17" s="1">
        <f t="shared" si="1"/>
        <v>188.71233644010877</v>
      </c>
      <c r="D17" s="1">
        <f t="shared" si="2"/>
        <v>36.693065023034826</v>
      </c>
      <c r="E17" s="3">
        <f t="shared" si="3"/>
        <v>152.01927141707395</v>
      </c>
      <c r="F17" s="1">
        <f t="shared" si="4"/>
        <v>8654.316334111285</v>
      </c>
      <c r="K17" s="3">
        <f t="shared" si="0"/>
        <v>1.0041666666666667</v>
      </c>
    </row>
    <row r="18" spans="2:11" ht="12.75">
      <c r="B18" s="1">
        <v>10</v>
      </c>
      <c r="C18" s="1">
        <f t="shared" si="1"/>
        <v>188.71233644010877</v>
      </c>
      <c r="D18" s="1">
        <f t="shared" si="2"/>
        <v>36.059651392130355</v>
      </c>
      <c r="E18" s="3">
        <f t="shared" si="3"/>
        <v>152.65268504797842</v>
      </c>
      <c r="F18" s="1">
        <f t="shared" si="4"/>
        <v>8501.663649063306</v>
      </c>
      <c r="K18" s="3">
        <f t="shared" si="0"/>
        <v>1.0041666666666667</v>
      </c>
    </row>
    <row r="19" spans="2:11" ht="12.75">
      <c r="B19" s="1">
        <v>11</v>
      </c>
      <c r="C19" s="1">
        <f t="shared" si="1"/>
        <v>188.71233644010877</v>
      </c>
      <c r="D19" s="1">
        <f t="shared" si="2"/>
        <v>35.42359853776377</v>
      </c>
      <c r="E19" s="3">
        <f t="shared" si="3"/>
        <v>153.288737902345</v>
      </c>
      <c r="F19" s="1">
        <f t="shared" si="4"/>
        <v>8348.374911160961</v>
      </c>
      <c r="K19" s="3">
        <f t="shared" si="0"/>
        <v>1.0041666666666667</v>
      </c>
    </row>
    <row r="20" spans="2:11" ht="12.75">
      <c r="B20" s="1">
        <v>12</v>
      </c>
      <c r="C20" s="1">
        <f t="shared" si="1"/>
        <v>188.71233644010877</v>
      </c>
      <c r="D20" s="1">
        <f t="shared" si="2"/>
        <v>34.78489546317067</v>
      </c>
      <c r="E20" s="3">
        <f t="shared" si="3"/>
        <v>153.9274409769381</v>
      </c>
      <c r="F20" s="1">
        <f t="shared" si="4"/>
        <v>8194.447470184023</v>
      </c>
      <c r="K20" s="3">
        <f t="shared" si="0"/>
        <v>1.0041666666666667</v>
      </c>
    </row>
    <row r="21" spans="2:11" ht="12.75">
      <c r="B21" s="1">
        <v>13</v>
      </c>
      <c r="C21" s="1">
        <f t="shared" si="1"/>
        <v>188.71233644010877</v>
      </c>
      <c r="D21" s="1">
        <f t="shared" si="2"/>
        <v>34.14353112576676</v>
      </c>
      <c r="E21" s="3">
        <f t="shared" si="3"/>
        <v>154.568805314342</v>
      </c>
      <c r="F21" s="1">
        <f t="shared" si="4"/>
        <v>8039.8786648696805</v>
      </c>
      <c r="K21" s="3">
        <f t="shared" si="0"/>
        <v>1.0041666666666667</v>
      </c>
    </row>
    <row r="22" spans="2:11" ht="12.75">
      <c r="B22" s="1">
        <v>14</v>
      </c>
      <c r="C22" s="1">
        <f t="shared" si="1"/>
        <v>188.71233644010877</v>
      </c>
      <c r="D22" s="1">
        <f t="shared" si="2"/>
        <v>33.499494436957</v>
      </c>
      <c r="E22" s="3">
        <f t="shared" si="3"/>
        <v>155.21284200315176</v>
      </c>
      <c r="F22" s="1">
        <f t="shared" si="4"/>
        <v>7884.665822866529</v>
      </c>
      <c r="K22" s="3">
        <f t="shared" si="0"/>
        <v>1.0041666666666667</v>
      </c>
    </row>
    <row r="23" spans="2:11" ht="12.75">
      <c r="B23" s="1">
        <v>15</v>
      </c>
      <c r="C23" s="1">
        <f t="shared" si="1"/>
        <v>188.71233644010877</v>
      </c>
      <c r="D23" s="1">
        <f t="shared" si="2"/>
        <v>32.85277426194387</v>
      </c>
      <c r="E23" s="3">
        <f t="shared" si="3"/>
        <v>155.8595621781649</v>
      </c>
      <c r="F23" s="1">
        <f t="shared" si="4"/>
        <v>7728.806260688364</v>
      </c>
      <c r="K23" s="3">
        <f t="shared" si="0"/>
        <v>1.0041666666666667</v>
      </c>
    </row>
    <row r="24" spans="2:11" ht="12.75">
      <c r="B24" s="1">
        <v>16</v>
      </c>
      <c r="C24" s="1">
        <f t="shared" si="1"/>
        <v>188.71233644010877</v>
      </c>
      <c r="D24" s="1">
        <f t="shared" si="2"/>
        <v>32.20335941953485</v>
      </c>
      <c r="E24" s="3">
        <f t="shared" si="3"/>
        <v>156.50897702057392</v>
      </c>
      <c r="F24" s="1">
        <f t="shared" si="4"/>
        <v>7572.29728366779</v>
      </c>
      <c r="K24" s="3">
        <f t="shared" si="0"/>
        <v>1.0041666666666667</v>
      </c>
    </row>
    <row r="25" spans="2:6" ht="12.75">
      <c r="B25" s="1">
        <v>17</v>
      </c>
      <c r="C25" s="1">
        <f t="shared" si="1"/>
        <v>188.71233644010877</v>
      </c>
      <c r="D25" s="1">
        <f t="shared" si="2"/>
        <v>31.551238681949126</v>
      </c>
      <c r="E25" s="3">
        <f t="shared" si="3"/>
        <v>157.16109775815966</v>
      </c>
      <c r="F25" s="1">
        <f t="shared" si="4"/>
        <v>7415.1361859096305</v>
      </c>
    </row>
    <row r="26" spans="2:6" ht="12.75">
      <c r="B26" s="1">
        <v>18</v>
      </c>
      <c r="C26" s="1">
        <f t="shared" si="1"/>
        <v>188.71233644010877</v>
      </c>
      <c r="D26" s="1">
        <f t="shared" si="2"/>
        <v>30.89640077462346</v>
      </c>
      <c r="E26" s="1">
        <f t="shared" si="3"/>
        <v>157.8159356654853</v>
      </c>
      <c r="F26" s="1">
        <f t="shared" si="4"/>
        <v>7257.320250244145</v>
      </c>
    </row>
    <row r="27" spans="2:6" ht="12.75">
      <c r="B27" s="1">
        <v>19</v>
      </c>
      <c r="C27" s="1">
        <f t="shared" si="1"/>
        <v>188.71233644010877</v>
      </c>
      <c r="D27" s="1">
        <f t="shared" si="2"/>
        <v>30.238834376017273</v>
      </c>
      <c r="E27" s="1">
        <f t="shared" si="3"/>
        <v>158.4735020640915</v>
      </c>
      <c r="F27" s="1">
        <f t="shared" si="4"/>
        <v>7098.8467481800535</v>
      </c>
    </row>
    <row r="28" spans="2:6" ht="12.75">
      <c r="B28" s="1">
        <v>20</v>
      </c>
      <c r="C28" s="1">
        <f t="shared" si="1"/>
        <v>188.71233644010877</v>
      </c>
      <c r="D28" s="1">
        <f t="shared" si="2"/>
        <v>29.57852811741689</v>
      </c>
      <c r="E28" s="1">
        <f t="shared" si="3"/>
        <v>159.1338083226919</v>
      </c>
      <c r="F28" s="1">
        <f t="shared" si="4"/>
        <v>6939.712939857362</v>
      </c>
    </row>
    <row r="29" spans="2:6" ht="12.75">
      <c r="B29" s="1">
        <v>21</v>
      </c>
      <c r="C29" s="1">
        <f t="shared" si="1"/>
        <v>188.71233644010877</v>
      </c>
      <c r="D29" s="1">
        <f t="shared" si="2"/>
        <v>28.915470582739005</v>
      </c>
      <c r="E29" s="1">
        <f t="shared" si="3"/>
        <v>159.79686585736977</v>
      </c>
      <c r="F29" s="1">
        <f t="shared" si="4"/>
        <v>6779.916073999992</v>
      </c>
    </row>
    <row r="30" spans="2:6" ht="12.75">
      <c r="B30" s="1">
        <v>22</v>
      </c>
      <c r="C30" s="1">
        <f t="shared" si="1"/>
        <v>188.71233644010877</v>
      </c>
      <c r="D30" s="1">
        <f t="shared" si="2"/>
        <v>28.249650308333297</v>
      </c>
      <c r="E30" s="1">
        <f t="shared" si="3"/>
        <v>160.46268613177548</v>
      </c>
      <c r="F30" s="1">
        <f t="shared" si="4"/>
        <v>6619.453387868216</v>
      </c>
    </row>
    <row r="31" spans="2:8" ht="12.75">
      <c r="B31" s="1">
        <v>23</v>
      </c>
      <c r="C31" s="1">
        <f t="shared" si="1"/>
        <v>188.71233644010877</v>
      </c>
      <c r="D31" s="1">
        <f t="shared" si="2"/>
        <v>27.581055782784233</v>
      </c>
      <c r="E31" s="1">
        <f t="shared" si="3"/>
        <v>161.13128065732454</v>
      </c>
      <c r="F31" s="1">
        <f t="shared" si="4"/>
        <v>6458.322107210892</v>
      </c>
      <c r="H31" s="1" t="s">
        <v>14</v>
      </c>
    </row>
    <row r="32" spans="2:8" ht="12.75">
      <c r="B32" s="1">
        <v>24</v>
      </c>
      <c r="C32" s="1">
        <f t="shared" si="1"/>
        <v>188.71233644010877</v>
      </c>
      <c r="D32" s="6">
        <f t="shared" si="2"/>
        <v>26.909675446712047</v>
      </c>
      <c r="E32" s="7">
        <f t="shared" si="3"/>
        <v>161.80266099339673</v>
      </c>
      <c r="F32" s="1">
        <f t="shared" si="4"/>
        <v>6296.519446217495</v>
      </c>
      <c r="H32" s="1" t="s">
        <v>17</v>
      </c>
    </row>
    <row r="33" spans="2:6" ht="12.75">
      <c r="B33" s="1">
        <v>25</v>
      </c>
      <c r="C33" s="1">
        <f t="shared" si="1"/>
        <v>188.71233644010877</v>
      </c>
      <c r="D33" s="1">
        <f t="shared" si="2"/>
        <v>26.235497692572896</v>
      </c>
      <c r="E33" s="1">
        <f t="shared" si="3"/>
        <v>162.47683874753588</v>
      </c>
      <c r="F33" s="1">
        <f t="shared" si="4"/>
        <v>6134.042607469959</v>
      </c>
    </row>
    <row r="34" spans="2:12" ht="12.75">
      <c r="B34" s="1">
        <v>26</v>
      </c>
      <c r="C34" s="1">
        <f t="shared" si="1"/>
        <v>188.71233644010877</v>
      </c>
      <c r="D34" s="1">
        <f t="shared" si="2"/>
        <v>25.558510864458164</v>
      </c>
      <c r="E34" s="1">
        <f t="shared" si="3"/>
        <v>163.15382557565061</v>
      </c>
      <c r="F34" s="1">
        <f t="shared" si="4"/>
        <v>5970.8887818943085</v>
      </c>
      <c r="H34" s="1" t="s">
        <v>18</v>
      </c>
      <c r="L34" s="6">
        <f>C32*(1-1/(1+0.05/12)^(60-23))</f>
        <v>26.909675446711983</v>
      </c>
    </row>
    <row r="35" spans="2:12" ht="12.75">
      <c r="B35" s="1">
        <v>27</v>
      </c>
      <c r="C35" s="1">
        <f t="shared" si="1"/>
        <v>188.71233644010877</v>
      </c>
      <c r="D35" s="1">
        <f t="shared" si="2"/>
        <v>24.87870325789295</v>
      </c>
      <c r="E35" s="1">
        <f t="shared" si="3"/>
        <v>163.8336331822158</v>
      </c>
      <c r="F35" s="1">
        <f t="shared" si="4"/>
        <v>5807.055148712093</v>
      </c>
      <c r="H35" s="1" t="s">
        <v>19</v>
      </c>
      <c r="L35" s="7">
        <f>C32*1/(1+0.05/12)^(60-23)</f>
        <v>161.80266099339678</v>
      </c>
    </row>
    <row r="36" spans="2:6" ht="12.75">
      <c r="B36" s="1">
        <v>28</v>
      </c>
      <c r="C36" s="1">
        <f t="shared" si="1"/>
        <v>188.71233644010877</v>
      </c>
      <c r="D36" s="1">
        <f t="shared" si="2"/>
        <v>24.19606311963372</v>
      </c>
      <c r="E36" s="1">
        <f t="shared" si="3"/>
        <v>164.51627332047505</v>
      </c>
      <c r="F36" s="1">
        <f t="shared" si="4"/>
        <v>5642.538875391618</v>
      </c>
    </row>
    <row r="37" spans="2:6" ht="12.75">
      <c r="B37" s="1">
        <v>29</v>
      </c>
      <c r="C37" s="1">
        <f t="shared" si="1"/>
        <v>188.71233644010877</v>
      </c>
      <c r="D37" s="1">
        <f t="shared" si="2"/>
        <v>23.510578647465074</v>
      </c>
      <c r="E37" s="1">
        <f t="shared" si="3"/>
        <v>165.2017577926437</v>
      </c>
      <c r="F37" s="1">
        <f t="shared" si="4"/>
        <v>5477.337117598974</v>
      </c>
    </row>
    <row r="38" spans="2:6" ht="12.75">
      <c r="B38" s="1">
        <v>30</v>
      </c>
      <c r="C38" s="1">
        <f t="shared" si="1"/>
        <v>188.71233644010877</v>
      </c>
      <c r="D38" s="1">
        <f t="shared" si="2"/>
        <v>22.822237989995724</v>
      </c>
      <c r="E38" s="1">
        <f t="shared" si="3"/>
        <v>165.89009845011304</v>
      </c>
      <c r="F38" s="1">
        <f t="shared" si="4"/>
        <v>5311.447019148861</v>
      </c>
    </row>
    <row r="39" spans="2:8" ht="12.75">
      <c r="B39" s="1">
        <v>31</v>
      </c>
      <c r="C39" s="1">
        <f t="shared" si="1"/>
        <v>188.71233644010877</v>
      </c>
      <c r="D39" s="1">
        <f t="shared" si="2"/>
        <v>22.131029246453586</v>
      </c>
      <c r="E39" s="1">
        <f t="shared" si="3"/>
        <v>166.5813071936552</v>
      </c>
      <c r="F39" s="1">
        <f t="shared" si="4"/>
        <v>5144.865711955205</v>
      </c>
      <c r="H39" s="1" t="s">
        <v>22</v>
      </c>
    </row>
    <row r="40" spans="2:13" ht="20.25">
      <c r="B40" s="1">
        <v>32</v>
      </c>
      <c r="C40" s="1">
        <f t="shared" si="1"/>
        <v>188.71233644010877</v>
      </c>
      <c r="D40" s="1">
        <f t="shared" si="2"/>
        <v>21.43694046648002</v>
      </c>
      <c r="E40" s="1">
        <f t="shared" si="3"/>
        <v>167.27539597362875</v>
      </c>
      <c r="F40" s="1">
        <f t="shared" si="4"/>
        <v>4977.590315981577</v>
      </c>
      <c r="H40" s="1" t="s">
        <v>23</v>
      </c>
      <c r="K40" s="1" t="s">
        <v>24</v>
      </c>
      <c r="M40" s="9">
        <f>E9*((K9^36)-1)/(K9-1)</f>
        <v>5698.5101774981285</v>
      </c>
    </row>
    <row r="41" spans="2:13" ht="20.25">
      <c r="B41" s="1">
        <v>33</v>
      </c>
      <c r="C41" s="1">
        <f t="shared" si="1"/>
        <v>188.71233644010877</v>
      </c>
      <c r="D41" s="1">
        <f t="shared" si="2"/>
        <v>20.739959649923236</v>
      </c>
      <c r="E41" s="1">
        <f t="shared" si="3"/>
        <v>167.97237679018554</v>
      </c>
      <c r="F41" s="1">
        <f t="shared" si="4"/>
        <v>4809.617939191392</v>
      </c>
      <c r="L41" s="1" t="s">
        <v>25</v>
      </c>
      <c r="M41" s="9">
        <f>SUM(E9:E44)</f>
        <v>5698.510177498087</v>
      </c>
    </row>
    <row r="42" spans="2:6" ht="12.75">
      <c r="B42" s="1">
        <v>34</v>
      </c>
      <c r="C42" s="1">
        <f t="shared" si="1"/>
        <v>188.71233644010877</v>
      </c>
      <c r="D42" s="1">
        <f t="shared" si="2"/>
        <v>20.0400747466308</v>
      </c>
      <c r="E42" s="1">
        <f t="shared" si="3"/>
        <v>168.67226169347796</v>
      </c>
      <c r="F42" s="1">
        <f t="shared" si="4"/>
        <v>4640.945677497914</v>
      </c>
    </row>
    <row r="43" spans="2:10" ht="12.75">
      <c r="B43" s="1">
        <v>35</v>
      </c>
      <c r="C43" s="1">
        <f t="shared" si="1"/>
        <v>188.71233644010877</v>
      </c>
      <c r="D43" s="1">
        <f t="shared" si="2"/>
        <v>19.337273656241308</v>
      </c>
      <c r="E43" s="1">
        <f t="shared" si="3"/>
        <v>169.37506278386746</v>
      </c>
      <c r="F43" s="1">
        <f t="shared" si="4"/>
        <v>4471.570614714047</v>
      </c>
      <c r="J43" s="12"/>
    </row>
    <row r="44" spans="2:11" ht="20.25">
      <c r="B44" s="1">
        <v>36</v>
      </c>
      <c r="C44" s="1">
        <f t="shared" si="1"/>
        <v>188.71233644010877</v>
      </c>
      <c r="D44" s="1">
        <f t="shared" si="2"/>
        <v>18.631544227975198</v>
      </c>
      <c r="E44" s="1">
        <f t="shared" si="3"/>
        <v>170.0807922121336</v>
      </c>
      <c r="F44" s="14">
        <f t="shared" si="4"/>
        <v>4301.489822501913</v>
      </c>
      <c r="H44" s="1" t="s">
        <v>26</v>
      </c>
      <c r="I44" s="10"/>
      <c r="J44" s="14">
        <f>10000-M41</f>
        <v>4301.489822501913</v>
      </c>
      <c r="K44" s="11"/>
    </row>
    <row r="45" spans="2:10" ht="12.75">
      <c r="B45" s="1">
        <v>37</v>
      </c>
      <c r="C45" s="1">
        <f t="shared" si="1"/>
        <v>188.71233644010877</v>
      </c>
      <c r="D45" s="1">
        <f t="shared" si="2"/>
        <v>17.92287426042464</v>
      </c>
      <c r="E45" s="1">
        <f t="shared" si="3"/>
        <v>170.78946217968414</v>
      </c>
      <c r="F45" s="1">
        <f t="shared" si="4"/>
        <v>4130.700360322229</v>
      </c>
      <c r="J45" s="13"/>
    </row>
    <row r="46" spans="2:8" ht="12.75">
      <c r="B46" s="1">
        <v>38</v>
      </c>
      <c r="C46" s="1">
        <f t="shared" si="1"/>
        <v>188.71233644010877</v>
      </c>
      <c r="D46" s="1">
        <f t="shared" si="2"/>
        <v>17.211251501342623</v>
      </c>
      <c r="E46" s="1">
        <f t="shared" si="3"/>
        <v>171.50108493876616</v>
      </c>
      <c r="F46" s="1">
        <f t="shared" si="4"/>
        <v>3959.199275383463</v>
      </c>
      <c r="H46" s="1" t="s">
        <v>27</v>
      </c>
    </row>
    <row r="47" spans="2:8" ht="13.5" thickBot="1">
      <c r="B47" s="1">
        <v>39</v>
      </c>
      <c r="C47" s="1">
        <f t="shared" si="1"/>
        <v>188.71233644010877</v>
      </c>
      <c r="D47" s="1">
        <f t="shared" si="2"/>
        <v>16.496663647431095</v>
      </c>
      <c r="E47" s="1">
        <f t="shared" si="3"/>
        <v>172.21567279267768</v>
      </c>
      <c r="F47" s="1">
        <f t="shared" si="4"/>
        <v>3786.9836025907853</v>
      </c>
      <c r="H47" s="12" t="s">
        <v>28</v>
      </c>
    </row>
    <row r="48" spans="2:9" ht="21.75" thickBot="1" thickTop="1">
      <c r="B48" s="1">
        <v>40</v>
      </c>
      <c r="C48" s="1">
        <f t="shared" si="1"/>
        <v>188.71233644010877</v>
      </c>
      <c r="D48" s="1">
        <f t="shared" si="2"/>
        <v>15.779098344128272</v>
      </c>
      <c r="E48" s="1">
        <f t="shared" si="3"/>
        <v>172.9332380959805</v>
      </c>
      <c r="F48" s="1">
        <f t="shared" si="4"/>
        <v>3614.050364494805</v>
      </c>
      <c r="G48" s="10"/>
      <c r="I48" s="16">
        <f>36*C45-M40</f>
        <v>1095.1339343457876</v>
      </c>
    </row>
    <row r="49" spans="2:9" ht="21.75" thickBot="1" thickTop="1">
      <c r="B49" s="1">
        <v>41</v>
      </c>
      <c r="C49" s="1">
        <f t="shared" si="1"/>
        <v>188.71233644010877</v>
      </c>
      <c r="D49" s="1">
        <f t="shared" si="2"/>
        <v>15.05854318539502</v>
      </c>
      <c r="E49" s="1">
        <f t="shared" si="3"/>
        <v>173.65379325471375</v>
      </c>
      <c r="F49" s="1">
        <f t="shared" si="4"/>
        <v>3440.396571240091</v>
      </c>
      <c r="H49" s="13" t="s">
        <v>29</v>
      </c>
      <c r="I49" s="16">
        <f>SUM(D9:D44)</f>
        <v>1095.1339343458285</v>
      </c>
    </row>
    <row r="50" spans="2:6" ht="13.5" thickTop="1">
      <c r="B50" s="1">
        <v>42</v>
      </c>
      <c r="C50" s="1">
        <f t="shared" si="1"/>
        <v>188.71233644010877</v>
      </c>
      <c r="D50" s="1">
        <f t="shared" si="2"/>
        <v>14.334985713500378</v>
      </c>
      <c r="E50" s="1">
        <f t="shared" si="3"/>
        <v>174.3773507266084</v>
      </c>
      <c r="F50" s="1">
        <f t="shared" si="4"/>
        <v>3266.0192205134827</v>
      </c>
    </row>
    <row r="51" spans="2:6" ht="12.75">
      <c r="B51" s="1">
        <v>43</v>
      </c>
      <c r="C51" s="1">
        <f t="shared" si="1"/>
        <v>188.71233644010877</v>
      </c>
      <c r="D51" s="1">
        <f t="shared" si="2"/>
        <v>13.608413418806178</v>
      </c>
      <c r="E51" s="1">
        <f t="shared" si="3"/>
        <v>175.1039230213026</v>
      </c>
      <c r="F51" s="1">
        <f t="shared" si="4"/>
        <v>3090.91529749218</v>
      </c>
    </row>
    <row r="52" spans="2:6" ht="12.75">
      <c r="B52" s="1">
        <v>44</v>
      </c>
      <c r="C52" s="1">
        <f t="shared" si="1"/>
        <v>188.71233644010877</v>
      </c>
      <c r="D52" s="1">
        <f t="shared" si="2"/>
        <v>12.878813739550749</v>
      </c>
      <c r="E52" s="1">
        <f t="shared" si="3"/>
        <v>175.83352270055804</v>
      </c>
      <c r="F52" s="1">
        <f t="shared" si="4"/>
        <v>2915.0817747916217</v>
      </c>
    </row>
    <row r="53" spans="2:6" ht="12.75">
      <c r="B53" s="1">
        <v>45</v>
      </c>
      <c r="C53" s="1">
        <f t="shared" si="1"/>
        <v>188.71233644010877</v>
      </c>
      <c r="D53" s="1">
        <f t="shared" si="2"/>
        <v>12.146174061631758</v>
      </c>
      <c r="E53" s="1">
        <f t="shared" si="3"/>
        <v>176.566162378477</v>
      </c>
      <c r="F53" s="1">
        <f t="shared" si="4"/>
        <v>2738.5156124131445</v>
      </c>
    </row>
    <row r="54" spans="2:6" ht="12.75">
      <c r="B54" s="1">
        <v>46</v>
      </c>
      <c r="C54" s="1">
        <f t="shared" si="1"/>
        <v>188.71233644010877</v>
      </c>
      <c r="D54" s="1">
        <f t="shared" si="2"/>
        <v>11.410481718388102</v>
      </c>
      <c r="E54" s="1">
        <f t="shared" si="3"/>
        <v>177.30185472172067</v>
      </c>
      <c r="F54" s="1">
        <f t="shared" si="4"/>
        <v>2561.213757691424</v>
      </c>
    </row>
    <row r="55" spans="2:6" ht="12.75">
      <c r="B55" s="1">
        <v>47</v>
      </c>
      <c r="C55" s="1">
        <f t="shared" si="1"/>
        <v>188.71233644010877</v>
      </c>
      <c r="D55" s="1">
        <f t="shared" si="2"/>
        <v>10.671723990380933</v>
      </c>
      <c r="E55" s="1">
        <f t="shared" si="3"/>
        <v>178.04061244972783</v>
      </c>
      <c r="F55" s="1">
        <f t="shared" si="4"/>
        <v>2383.173145241696</v>
      </c>
    </row>
    <row r="56" spans="2:6" ht="12.75">
      <c r="B56" s="1">
        <v>48</v>
      </c>
      <c r="C56" s="1">
        <f t="shared" si="1"/>
        <v>188.71233644010877</v>
      </c>
      <c r="D56" s="1">
        <f t="shared" si="2"/>
        <v>9.929888105173735</v>
      </c>
      <c r="E56" s="1">
        <f t="shared" si="3"/>
        <v>178.78244833493503</v>
      </c>
      <c r="F56" s="1">
        <f t="shared" si="4"/>
        <v>2204.390696906761</v>
      </c>
    </row>
    <row r="57" spans="2:6" ht="12.75">
      <c r="B57" s="1">
        <v>49</v>
      </c>
      <c r="C57" s="1">
        <f t="shared" si="1"/>
        <v>188.71233644010877</v>
      </c>
      <c r="D57" s="1">
        <f t="shared" si="2"/>
        <v>9.184961237111505</v>
      </c>
      <c r="E57" s="1">
        <f t="shared" si="3"/>
        <v>179.52737520299726</v>
      </c>
      <c r="F57" s="1">
        <f t="shared" si="4"/>
        <v>2024.8633217037639</v>
      </c>
    </row>
    <row r="58" spans="2:6" ht="12.75">
      <c r="B58" s="1">
        <v>50</v>
      </c>
      <c r="C58" s="1">
        <f t="shared" si="1"/>
        <v>188.71233644010877</v>
      </c>
      <c r="D58" s="1">
        <f t="shared" si="2"/>
        <v>8.436930507099015</v>
      </c>
      <c r="E58" s="1">
        <f t="shared" si="3"/>
        <v>180.27540593300975</v>
      </c>
      <c r="F58" s="1">
        <f t="shared" si="4"/>
        <v>1844.587915770754</v>
      </c>
    </row>
    <row r="59" spans="2:6" ht="12.75">
      <c r="B59" s="1">
        <v>51</v>
      </c>
      <c r="C59" s="1">
        <f t="shared" si="1"/>
        <v>188.71233644010877</v>
      </c>
      <c r="D59" s="1">
        <f t="shared" si="2"/>
        <v>7.685782982378142</v>
      </c>
      <c r="E59" s="1">
        <f t="shared" si="3"/>
        <v>181.02655345773064</v>
      </c>
      <c r="F59" s="1">
        <f t="shared" si="4"/>
        <v>1663.5613623130234</v>
      </c>
    </row>
    <row r="60" spans="2:6" ht="12.75">
      <c r="B60" s="1">
        <v>52</v>
      </c>
      <c r="C60" s="1">
        <f t="shared" si="1"/>
        <v>188.71233644010877</v>
      </c>
      <c r="D60" s="1">
        <f t="shared" si="2"/>
        <v>6.931505676304265</v>
      </c>
      <c r="E60" s="1">
        <f t="shared" si="3"/>
        <v>181.78083076380452</v>
      </c>
      <c r="F60" s="1">
        <f t="shared" si="4"/>
        <v>1481.780531549219</v>
      </c>
    </row>
    <row r="61" spans="2:6" ht="12.75">
      <c r="B61" s="1">
        <v>53</v>
      </c>
      <c r="C61" s="1">
        <f t="shared" si="1"/>
        <v>188.71233644010877</v>
      </c>
      <c r="D61" s="1">
        <f t="shared" si="2"/>
        <v>6.174085548121745</v>
      </c>
      <c r="E61" s="1">
        <f t="shared" si="3"/>
        <v>182.53825089198702</v>
      </c>
      <c r="F61" s="1">
        <f t="shared" si="4"/>
        <v>1299.242280657232</v>
      </c>
    </row>
    <row r="62" spans="2:6" ht="12.75">
      <c r="B62" s="1">
        <v>54</v>
      </c>
      <c r="C62" s="1">
        <f t="shared" si="1"/>
        <v>188.71233644010877</v>
      </c>
      <c r="D62" s="1">
        <f t="shared" si="2"/>
        <v>5.413509502738466</v>
      </c>
      <c r="E62" s="1">
        <f t="shared" si="3"/>
        <v>183.2988269373703</v>
      </c>
      <c r="F62" s="1">
        <f t="shared" si="4"/>
        <v>1115.9434537198617</v>
      </c>
    </row>
    <row r="63" spans="2:6" ht="12.75">
      <c r="B63" s="1">
        <v>55</v>
      </c>
      <c r="C63" s="1">
        <f t="shared" si="1"/>
        <v>188.71233644010877</v>
      </c>
      <c r="D63" s="1">
        <f t="shared" si="2"/>
        <v>4.649764390499424</v>
      </c>
      <c r="E63" s="1">
        <f t="shared" si="3"/>
        <v>184.06257204960934</v>
      </c>
      <c r="F63" s="1">
        <f t="shared" si="4"/>
        <v>931.8808816702524</v>
      </c>
    </row>
    <row r="64" spans="2:6" ht="12.75">
      <c r="B64" s="1">
        <v>56</v>
      </c>
      <c r="C64" s="1">
        <f t="shared" si="1"/>
        <v>188.71233644010877</v>
      </c>
      <c r="D64" s="1">
        <f t="shared" si="2"/>
        <v>3.882837006959385</v>
      </c>
      <c r="E64" s="1">
        <f t="shared" si="3"/>
        <v>184.82949943314938</v>
      </c>
      <c r="F64" s="1">
        <f t="shared" si="4"/>
        <v>747.051382237103</v>
      </c>
    </row>
    <row r="65" spans="2:6" ht="12.75">
      <c r="B65" s="1">
        <v>57</v>
      </c>
      <c r="C65" s="1">
        <f t="shared" si="1"/>
        <v>188.71233644010877</v>
      </c>
      <c r="D65" s="1">
        <f t="shared" si="2"/>
        <v>3.1127140926545955</v>
      </c>
      <c r="E65" s="1">
        <f t="shared" si="3"/>
        <v>185.5996223474542</v>
      </c>
      <c r="F65" s="1">
        <f t="shared" si="4"/>
        <v>561.4517598896488</v>
      </c>
    </row>
    <row r="66" spans="2:6" ht="12.75">
      <c r="B66" s="1">
        <v>58</v>
      </c>
      <c r="C66" s="1">
        <f t="shared" si="1"/>
        <v>188.71233644010877</v>
      </c>
      <c r="D66" s="1">
        <f t="shared" si="2"/>
        <v>2.3393823328735364</v>
      </c>
      <c r="E66" s="1">
        <f t="shared" si="3"/>
        <v>186.37295410723524</v>
      </c>
      <c r="F66" s="1">
        <f t="shared" si="4"/>
        <v>375.0788057824135</v>
      </c>
    </row>
    <row r="67" spans="2:6" ht="12.75">
      <c r="B67" s="1">
        <v>59</v>
      </c>
      <c r="C67" s="1">
        <f t="shared" si="1"/>
        <v>188.71233644010877</v>
      </c>
      <c r="D67" s="1">
        <f t="shared" si="2"/>
        <v>1.562828357426723</v>
      </c>
      <c r="E67" s="1">
        <f t="shared" si="3"/>
        <v>187.14950808268205</v>
      </c>
      <c r="F67" s="1">
        <f t="shared" si="4"/>
        <v>187.92929769973145</v>
      </c>
    </row>
    <row r="68" spans="2:6" ht="20.25">
      <c r="B68" s="1">
        <v>60</v>
      </c>
      <c r="C68" s="1">
        <f t="shared" si="1"/>
        <v>188.71233644010877</v>
      </c>
      <c r="D68" s="1">
        <f t="shared" si="2"/>
        <v>0.7830387404155477</v>
      </c>
      <c r="E68" s="1">
        <f t="shared" si="3"/>
        <v>187.92929769969322</v>
      </c>
      <c r="F68" s="2">
        <f t="shared" si="4"/>
        <v>3.822719918389339E-11</v>
      </c>
    </row>
    <row r="72" spans="3:6" ht="12.75">
      <c r="C72" s="1" t="s">
        <v>20</v>
      </c>
      <c r="F72" s="1" t="s">
        <v>21</v>
      </c>
    </row>
    <row r="73" ht="12.75">
      <c r="F73" s="8">
        <f>60*C68-A1</f>
        <v>1322.7401864065268</v>
      </c>
    </row>
    <row r="74" ht="12.75">
      <c r="D74" s="8">
        <f>SUM(D9:D68)</f>
        <v>1322.7401864065641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L32" sqref="L32"/>
    </sheetView>
  </sheetViews>
  <sheetFormatPr defaultColWidth="9.140625" defaultRowHeight="12.75"/>
  <cols>
    <col min="1" max="5" width="9.140625" style="1" customWidth="1"/>
    <col min="6" max="6" width="13.8515625" style="1" customWidth="1"/>
    <col min="7" max="7" width="9.140625" style="1" customWidth="1"/>
    <col min="8" max="8" width="11.8515625" style="1" customWidth="1"/>
    <col min="9" max="16384" width="9.140625" style="1" customWidth="1"/>
  </cols>
  <sheetData>
    <row r="1" spans="1:4" ht="12.75">
      <c r="A1" s="1">
        <v>10000</v>
      </c>
      <c r="B1" s="1" t="s">
        <v>0</v>
      </c>
      <c r="C1" s="1" t="s">
        <v>1</v>
      </c>
      <c r="D1" s="1" t="s">
        <v>2</v>
      </c>
    </row>
    <row r="3" spans="6:8" ht="12.75">
      <c r="F3" s="1" t="s">
        <v>30</v>
      </c>
      <c r="H3" s="1">
        <f>A1/60</f>
        <v>166.66666666666666</v>
      </c>
    </row>
    <row r="7" spans="2:6" ht="12.75">
      <c r="B7" s="1" t="s">
        <v>10</v>
      </c>
      <c r="C7" s="1" t="s">
        <v>6</v>
      </c>
      <c r="D7" s="1" t="s">
        <v>7</v>
      </c>
      <c r="E7" s="1" t="s">
        <v>8</v>
      </c>
      <c r="F7" s="1" t="s">
        <v>9</v>
      </c>
    </row>
    <row r="8" spans="2:11" ht="12.75">
      <c r="B8" s="1">
        <v>0</v>
      </c>
      <c r="F8" s="1">
        <f>A1</f>
        <v>10000</v>
      </c>
      <c r="H8" s="1" t="s">
        <v>31</v>
      </c>
      <c r="K8" s="1" t="s">
        <v>12</v>
      </c>
    </row>
    <row r="9" spans="2:12" ht="12.75">
      <c r="B9" s="1">
        <v>1</v>
      </c>
      <c r="C9" s="1">
        <f>D9+E9</f>
        <v>208.33333333333331</v>
      </c>
      <c r="D9" s="1">
        <f>0.05/12*F8</f>
        <v>41.666666666666664</v>
      </c>
      <c r="E9" s="1">
        <f>H3</f>
        <v>166.66666666666666</v>
      </c>
      <c r="F9" s="1">
        <f>F8-E9</f>
        <v>9833.333333333334</v>
      </c>
      <c r="H9" s="1" t="s">
        <v>33</v>
      </c>
      <c r="K9" s="1">
        <f>C10-C9</f>
        <v>-0.6944444444444287</v>
      </c>
      <c r="L9" s="1">
        <f>D10-D9</f>
        <v>-0.6944444444444429</v>
      </c>
    </row>
    <row r="10" spans="2:12" ht="12.75">
      <c r="B10" s="1">
        <v>2</v>
      </c>
      <c r="C10" s="1">
        <f>D10+E10</f>
        <v>207.63888888888889</v>
      </c>
      <c r="D10" s="1">
        <f>0.05/12*F9</f>
        <v>40.97222222222222</v>
      </c>
      <c r="E10" s="1">
        <f>E9</f>
        <v>166.66666666666666</v>
      </c>
      <c r="F10" s="1">
        <f>F9-E10</f>
        <v>9666.666666666668</v>
      </c>
      <c r="H10" s="1" t="s">
        <v>34</v>
      </c>
      <c r="K10" s="1">
        <f aca="true" t="shared" si="0" ref="K10:L24">C11-C10</f>
        <v>-0.6944444444444287</v>
      </c>
      <c r="L10" s="1">
        <f t="shared" si="0"/>
        <v>-0.6944444444444358</v>
      </c>
    </row>
    <row r="11" spans="2:12" ht="12.75">
      <c r="B11" s="1">
        <v>3</v>
      </c>
      <c r="C11" s="1">
        <f aca="true" t="shared" si="1" ref="C11:C68">D11+E11</f>
        <v>206.94444444444446</v>
      </c>
      <c r="D11" s="1">
        <f aca="true" t="shared" si="2" ref="D11:D68">0.05/12*F10</f>
        <v>40.277777777777786</v>
      </c>
      <c r="E11" s="1">
        <f aca="true" t="shared" si="3" ref="E11:E68">E10</f>
        <v>166.66666666666666</v>
      </c>
      <c r="F11" s="1">
        <f aca="true" t="shared" si="4" ref="F11:F68">F10-E11</f>
        <v>9500.000000000002</v>
      </c>
      <c r="K11" s="1">
        <f t="shared" si="0"/>
        <v>-0.6944444444444571</v>
      </c>
      <c r="L11" s="1">
        <f t="shared" si="0"/>
        <v>-0.6944444444444429</v>
      </c>
    </row>
    <row r="12" spans="2:12" ht="12.75">
      <c r="B12" s="1">
        <v>4</v>
      </c>
      <c r="C12" s="1">
        <f t="shared" si="1"/>
        <v>206.25</v>
      </c>
      <c r="D12" s="1">
        <f t="shared" si="2"/>
        <v>39.58333333333334</v>
      </c>
      <c r="E12" s="1">
        <f t="shared" si="3"/>
        <v>166.66666666666666</v>
      </c>
      <c r="F12" s="1">
        <f t="shared" si="4"/>
        <v>9333.333333333336</v>
      </c>
      <c r="K12" s="1">
        <f t="shared" si="0"/>
        <v>-0.6944444444444571</v>
      </c>
      <c r="L12" s="1">
        <f t="shared" si="0"/>
        <v>-0.6944444444444429</v>
      </c>
    </row>
    <row r="13" spans="2:12" ht="12.75">
      <c r="B13" s="1">
        <v>5</v>
      </c>
      <c r="C13" s="1">
        <f t="shared" si="1"/>
        <v>205.55555555555554</v>
      </c>
      <c r="D13" s="1">
        <f t="shared" si="2"/>
        <v>38.8888888888889</v>
      </c>
      <c r="E13" s="1">
        <f t="shared" si="3"/>
        <v>166.66666666666666</v>
      </c>
      <c r="F13" s="1">
        <f t="shared" si="4"/>
        <v>9166.66666666667</v>
      </c>
      <c r="K13" s="1">
        <f t="shared" si="0"/>
        <v>-0.6944444444444287</v>
      </c>
      <c r="L13" s="1">
        <f t="shared" si="0"/>
        <v>-0.6944444444444429</v>
      </c>
    </row>
    <row r="14" spans="2:12" ht="12.75">
      <c r="B14" s="1">
        <v>6</v>
      </c>
      <c r="C14" s="1">
        <f t="shared" si="1"/>
        <v>204.86111111111111</v>
      </c>
      <c r="D14" s="1">
        <f t="shared" si="2"/>
        <v>38.19444444444446</v>
      </c>
      <c r="E14" s="1">
        <f t="shared" si="3"/>
        <v>166.66666666666666</v>
      </c>
      <c r="F14" s="1">
        <f t="shared" si="4"/>
        <v>9000.000000000004</v>
      </c>
      <c r="K14" s="1">
        <f t="shared" si="0"/>
        <v>-0.6944444444444287</v>
      </c>
      <c r="L14" s="1">
        <f t="shared" si="0"/>
        <v>-0.6944444444444429</v>
      </c>
    </row>
    <row r="15" spans="2:12" ht="12.75">
      <c r="B15" s="1">
        <v>7</v>
      </c>
      <c r="C15" s="1">
        <f t="shared" si="1"/>
        <v>204.16666666666669</v>
      </c>
      <c r="D15" s="1">
        <f t="shared" si="2"/>
        <v>37.500000000000014</v>
      </c>
      <c r="E15" s="1">
        <f t="shared" si="3"/>
        <v>166.66666666666666</v>
      </c>
      <c r="F15" s="1">
        <f t="shared" si="4"/>
        <v>8833.333333333338</v>
      </c>
      <c r="K15" s="1">
        <f t="shared" si="0"/>
        <v>-0.6944444444444571</v>
      </c>
      <c r="L15" s="1">
        <f t="shared" si="0"/>
        <v>-0.6944444444444429</v>
      </c>
    </row>
    <row r="16" spans="2:12" ht="12.75">
      <c r="B16" s="1">
        <v>8</v>
      </c>
      <c r="C16" s="1">
        <f t="shared" si="1"/>
        <v>203.47222222222223</v>
      </c>
      <c r="D16" s="1">
        <f t="shared" si="2"/>
        <v>36.80555555555557</v>
      </c>
      <c r="E16" s="1">
        <f t="shared" si="3"/>
        <v>166.66666666666666</v>
      </c>
      <c r="F16" s="1">
        <f t="shared" si="4"/>
        <v>8666.666666666672</v>
      </c>
      <c r="K16" s="1">
        <f t="shared" si="0"/>
        <v>-0.6944444444444571</v>
      </c>
      <c r="L16" s="1">
        <f t="shared" si="0"/>
        <v>-0.6944444444444429</v>
      </c>
    </row>
    <row r="17" spans="2:12" ht="12.75">
      <c r="B17" s="1">
        <v>9</v>
      </c>
      <c r="C17" s="1">
        <f t="shared" si="1"/>
        <v>202.77777777777777</v>
      </c>
      <c r="D17" s="1">
        <f t="shared" si="2"/>
        <v>36.11111111111113</v>
      </c>
      <c r="E17" s="1">
        <f t="shared" si="3"/>
        <v>166.66666666666666</v>
      </c>
      <c r="F17" s="1">
        <f t="shared" si="4"/>
        <v>8500.000000000005</v>
      </c>
      <c r="K17" s="1">
        <f t="shared" si="0"/>
        <v>-0.6944444444444287</v>
      </c>
      <c r="L17" s="1">
        <f t="shared" si="0"/>
        <v>-0.6944444444444429</v>
      </c>
    </row>
    <row r="18" spans="2:12" ht="12.75">
      <c r="B18" s="1">
        <v>10</v>
      </c>
      <c r="C18" s="1">
        <f t="shared" si="1"/>
        <v>202.08333333333334</v>
      </c>
      <c r="D18" s="1">
        <f t="shared" si="2"/>
        <v>35.416666666666686</v>
      </c>
      <c r="E18" s="1">
        <f t="shared" si="3"/>
        <v>166.66666666666666</v>
      </c>
      <c r="F18" s="1">
        <f t="shared" si="4"/>
        <v>8333.33333333334</v>
      </c>
      <c r="K18" s="1">
        <f t="shared" si="0"/>
        <v>-0.6944444444444287</v>
      </c>
      <c r="L18" s="1">
        <f t="shared" si="0"/>
        <v>-0.6944444444444358</v>
      </c>
    </row>
    <row r="19" spans="2:12" ht="12.75">
      <c r="B19" s="1">
        <v>11</v>
      </c>
      <c r="C19" s="1">
        <f t="shared" si="1"/>
        <v>201.3888888888889</v>
      </c>
      <c r="D19" s="1">
        <f t="shared" si="2"/>
        <v>34.72222222222225</v>
      </c>
      <c r="E19" s="1">
        <f t="shared" si="3"/>
        <v>166.66666666666666</v>
      </c>
      <c r="F19" s="1">
        <f t="shared" si="4"/>
        <v>8166.666666666672</v>
      </c>
      <c r="K19" s="1">
        <f t="shared" si="0"/>
        <v>-0.6944444444444571</v>
      </c>
      <c r="L19" s="1">
        <f t="shared" si="0"/>
        <v>-0.69444444444445</v>
      </c>
    </row>
    <row r="20" spans="2:12" ht="13.5" thickBot="1">
      <c r="B20" s="1">
        <v>12</v>
      </c>
      <c r="C20" s="1">
        <f t="shared" si="1"/>
        <v>200.69444444444446</v>
      </c>
      <c r="D20" s="1">
        <f t="shared" si="2"/>
        <v>34.0277777777778</v>
      </c>
      <c r="E20" s="1">
        <f t="shared" si="3"/>
        <v>166.66666666666666</v>
      </c>
      <c r="F20" s="1">
        <f t="shared" si="4"/>
        <v>8000.0000000000055</v>
      </c>
      <c r="H20" s="12" t="s">
        <v>35</v>
      </c>
      <c r="K20" s="1">
        <f t="shared" si="0"/>
        <v>-0.6944444444444571</v>
      </c>
      <c r="L20" s="1">
        <f t="shared" si="0"/>
        <v>-0.6944444444444429</v>
      </c>
    </row>
    <row r="21" spans="2:12" ht="14.25" thickBot="1" thickTop="1">
      <c r="B21" s="1">
        <v>13</v>
      </c>
      <c r="C21" s="1">
        <f t="shared" si="1"/>
        <v>200</v>
      </c>
      <c r="D21" s="1">
        <f t="shared" si="2"/>
        <v>33.33333333333336</v>
      </c>
      <c r="E21" s="1">
        <f t="shared" si="3"/>
        <v>166.66666666666666</v>
      </c>
      <c r="F21" s="1">
        <f t="shared" si="4"/>
        <v>7833.3333333333385</v>
      </c>
      <c r="G21" s="10"/>
      <c r="H21" s="15">
        <f>12/2*(D9+D9+(12-1)*K9)</f>
        <v>454.16666666666765</v>
      </c>
      <c r="I21" s="11"/>
      <c r="K21" s="1">
        <f t="shared" si="0"/>
        <v>-0.6944444444444287</v>
      </c>
      <c r="L21" s="1">
        <f t="shared" si="0"/>
        <v>-0.69444444444445</v>
      </c>
    </row>
    <row r="22" spans="2:12" ht="14.25" thickBot="1" thickTop="1">
      <c r="B22" s="1">
        <v>14</v>
      </c>
      <c r="C22" s="1">
        <f t="shared" si="1"/>
        <v>199.30555555555557</v>
      </c>
      <c r="D22" s="1">
        <f t="shared" si="2"/>
        <v>32.63888888888891</v>
      </c>
      <c r="E22" s="1">
        <f t="shared" si="3"/>
        <v>166.66666666666666</v>
      </c>
      <c r="F22" s="1">
        <f t="shared" si="4"/>
        <v>7666.6666666666715</v>
      </c>
      <c r="H22" s="18" t="s">
        <v>25</v>
      </c>
      <c r="K22" s="1">
        <f t="shared" si="0"/>
        <v>-0.6944444444444571</v>
      </c>
      <c r="L22" s="1">
        <f t="shared" si="0"/>
        <v>-0.6944444444444429</v>
      </c>
    </row>
    <row r="23" spans="2:12" ht="14.25" thickBot="1" thickTop="1">
      <c r="B23" s="1">
        <v>15</v>
      </c>
      <c r="C23" s="1">
        <f t="shared" si="1"/>
        <v>198.61111111111111</v>
      </c>
      <c r="D23" s="1">
        <f t="shared" si="2"/>
        <v>31.944444444444464</v>
      </c>
      <c r="E23" s="1">
        <f t="shared" si="3"/>
        <v>166.66666666666666</v>
      </c>
      <c r="F23" s="1">
        <f t="shared" si="4"/>
        <v>7500.000000000005</v>
      </c>
      <c r="G23" s="10"/>
      <c r="H23" s="15">
        <f>SUM(D9:D20)</f>
        <v>454.16666666666674</v>
      </c>
      <c r="I23" s="11"/>
      <c r="K23" s="1">
        <f t="shared" si="0"/>
        <v>-0.6944444444444287</v>
      </c>
      <c r="L23" s="1">
        <f t="shared" si="0"/>
        <v>-0.6944444444444464</v>
      </c>
    </row>
    <row r="24" spans="2:12" ht="13.5" thickTop="1">
      <c r="B24" s="1">
        <v>16</v>
      </c>
      <c r="C24" s="1">
        <f t="shared" si="1"/>
        <v>197.91666666666669</v>
      </c>
      <c r="D24" s="1">
        <f t="shared" si="2"/>
        <v>31.250000000000018</v>
      </c>
      <c r="E24" s="1">
        <f t="shared" si="3"/>
        <v>166.66666666666666</v>
      </c>
      <c r="F24" s="1">
        <f t="shared" si="4"/>
        <v>7333.333333333338</v>
      </c>
      <c r="H24" s="13"/>
      <c r="K24" s="1">
        <f t="shared" si="0"/>
        <v>-0.6944444444444571</v>
      </c>
      <c r="L24" s="1">
        <f t="shared" si="0"/>
        <v>-0.6944444444444464</v>
      </c>
    </row>
    <row r="25" spans="2:6" ht="12.75">
      <c r="B25" s="1">
        <v>17</v>
      </c>
      <c r="C25" s="1">
        <f t="shared" si="1"/>
        <v>197.22222222222223</v>
      </c>
      <c r="D25" s="1">
        <f t="shared" si="2"/>
        <v>30.55555555555557</v>
      </c>
      <c r="E25" s="1">
        <f t="shared" si="3"/>
        <v>166.66666666666666</v>
      </c>
      <c r="F25" s="1">
        <f t="shared" si="4"/>
        <v>7166.666666666671</v>
      </c>
    </row>
    <row r="26" spans="2:6" ht="12.75">
      <c r="B26" s="1">
        <v>18</v>
      </c>
      <c r="C26" s="1">
        <f t="shared" si="1"/>
        <v>196.52777777777777</v>
      </c>
      <c r="D26" s="1">
        <f t="shared" si="2"/>
        <v>29.86111111111113</v>
      </c>
      <c r="E26" s="1">
        <f t="shared" si="3"/>
        <v>166.66666666666666</v>
      </c>
      <c r="F26" s="1">
        <f t="shared" si="4"/>
        <v>7000.000000000004</v>
      </c>
    </row>
    <row r="27" spans="2:6" ht="12.75">
      <c r="B27" s="1">
        <v>19</v>
      </c>
      <c r="C27" s="1">
        <f t="shared" si="1"/>
        <v>195.83333333333334</v>
      </c>
      <c r="D27" s="1">
        <f t="shared" si="2"/>
        <v>29.166666666666682</v>
      </c>
      <c r="E27" s="1">
        <f t="shared" si="3"/>
        <v>166.66666666666666</v>
      </c>
      <c r="F27" s="1">
        <f t="shared" si="4"/>
        <v>6833.333333333337</v>
      </c>
    </row>
    <row r="28" spans="2:6" ht="12.75">
      <c r="B28" s="1">
        <v>20</v>
      </c>
      <c r="C28" s="1">
        <f t="shared" si="1"/>
        <v>195.13888888888889</v>
      </c>
      <c r="D28" s="1">
        <f t="shared" si="2"/>
        <v>28.472222222222236</v>
      </c>
      <c r="E28" s="1">
        <f t="shared" si="3"/>
        <v>166.66666666666666</v>
      </c>
      <c r="F28" s="1">
        <f t="shared" si="4"/>
        <v>6666.66666666667</v>
      </c>
    </row>
    <row r="29" spans="2:6" ht="12.75">
      <c r="B29" s="1">
        <v>21</v>
      </c>
      <c r="C29" s="1">
        <f t="shared" si="1"/>
        <v>194.44444444444446</v>
      </c>
      <c r="D29" s="1">
        <f t="shared" si="2"/>
        <v>27.77777777777779</v>
      </c>
      <c r="E29" s="1">
        <f t="shared" si="3"/>
        <v>166.66666666666666</v>
      </c>
      <c r="F29" s="1">
        <f t="shared" si="4"/>
        <v>6500.000000000003</v>
      </c>
    </row>
    <row r="30" spans="2:8" ht="12.75">
      <c r="B30" s="1">
        <v>22</v>
      </c>
      <c r="C30" s="1">
        <f t="shared" si="1"/>
        <v>193.75</v>
      </c>
      <c r="D30" s="1">
        <f t="shared" si="2"/>
        <v>27.083333333333343</v>
      </c>
      <c r="E30" s="1">
        <f t="shared" si="3"/>
        <v>166.66666666666666</v>
      </c>
      <c r="F30" s="1">
        <f t="shared" si="4"/>
        <v>6333.333333333336</v>
      </c>
      <c r="H30" s="1" t="s">
        <v>32</v>
      </c>
    </row>
    <row r="31" spans="2:8" ht="12.75">
      <c r="B31" s="1">
        <v>23</v>
      </c>
      <c r="C31" s="1">
        <f t="shared" si="1"/>
        <v>193.05555555555554</v>
      </c>
      <c r="D31" s="1">
        <f t="shared" si="2"/>
        <v>26.3888888888889</v>
      </c>
      <c r="E31" s="1">
        <f t="shared" si="3"/>
        <v>166.66666666666666</v>
      </c>
      <c r="F31" s="1">
        <f t="shared" si="4"/>
        <v>6166.666666666669</v>
      </c>
      <c r="H31" s="17">
        <f>D9+(24-1)*K9</f>
        <v>25.694444444444805</v>
      </c>
    </row>
    <row r="32" spans="2:6" ht="12.75">
      <c r="B32" s="1">
        <v>24</v>
      </c>
      <c r="C32" s="1">
        <f t="shared" si="1"/>
        <v>192.36111111111111</v>
      </c>
      <c r="D32" s="17">
        <f t="shared" si="2"/>
        <v>25.694444444444454</v>
      </c>
      <c r="E32" s="1">
        <f t="shared" si="3"/>
        <v>166.66666666666666</v>
      </c>
      <c r="F32" s="1">
        <f t="shared" si="4"/>
        <v>6000.000000000002</v>
      </c>
    </row>
    <row r="33" spans="2:6" ht="12.75">
      <c r="B33" s="1">
        <v>25</v>
      </c>
      <c r="C33" s="1">
        <f t="shared" si="1"/>
        <v>191.66666666666666</v>
      </c>
      <c r="D33" s="1">
        <f t="shared" si="2"/>
        <v>25.000000000000007</v>
      </c>
      <c r="E33" s="1">
        <f t="shared" si="3"/>
        <v>166.66666666666666</v>
      </c>
      <c r="F33" s="1">
        <f t="shared" si="4"/>
        <v>5833.333333333335</v>
      </c>
    </row>
    <row r="34" spans="2:6" ht="12.75">
      <c r="B34" s="1">
        <v>26</v>
      </c>
      <c r="C34" s="1">
        <f t="shared" si="1"/>
        <v>190.97222222222223</v>
      </c>
      <c r="D34" s="1">
        <f t="shared" si="2"/>
        <v>24.30555555555556</v>
      </c>
      <c r="E34" s="1">
        <f t="shared" si="3"/>
        <v>166.66666666666666</v>
      </c>
      <c r="F34" s="1">
        <f t="shared" si="4"/>
        <v>5666.666666666668</v>
      </c>
    </row>
    <row r="35" spans="2:6" ht="12.75">
      <c r="B35" s="1">
        <v>27</v>
      </c>
      <c r="C35" s="1">
        <f t="shared" si="1"/>
        <v>190.27777777777777</v>
      </c>
      <c r="D35" s="1">
        <f t="shared" si="2"/>
        <v>23.611111111111114</v>
      </c>
      <c r="E35" s="1">
        <f t="shared" si="3"/>
        <v>166.66666666666666</v>
      </c>
      <c r="F35" s="1">
        <f t="shared" si="4"/>
        <v>5500.000000000001</v>
      </c>
    </row>
    <row r="36" spans="2:6" ht="12.75">
      <c r="B36" s="1">
        <v>28</v>
      </c>
      <c r="C36" s="1">
        <f t="shared" si="1"/>
        <v>189.58333333333331</v>
      </c>
      <c r="D36" s="1">
        <f t="shared" si="2"/>
        <v>22.91666666666667</v>
      </c>
      <c r="E36" s="1">
        <f t="shared" si="3"/>
        <v>166.66666666666666</v>
      </c>
      <c r="F36" s="1">
        <f t="shared" si="4"/>
        <v>5333.333333333334</v>
      </c>
    </row>
    <row r="37" spans="2:6" ht="12.75">
      <c r="B37" s="1">
        <v>29</v>
      </c>
      <c r="C37" s="1">
        <f t="shared" si="1"/>
        <v>188.88888888888889</v>
      </c>
      <c r="D37" s="1">
        <f t="shared" si="2"/>
        <v>22.222222222222225</v>
      </c>
      <c r="E37" s="1">
        <f t="shared" si="3"/>
        <v>166.66666666666666</v>
      </c>
      <c r="F37" s="1">
        <f t="shared" si="4"/>
        <v>5166.666666666667</v>
      </c>
    </row>
    <row r="38" spans="2:6" ht="12.75">
      <c r="B38" s="1">
        <v>30</v>
      </c>
      <c r="C38" s="1">
        <f t="shared" si="1"/>
        <v>188.19444444444443</v>
      </c>
      <c r="D38" s="1">
        <f t="shared" si="2"/>
        <v>21.52777777777778</v>
      </c>
      <c r="E38" s="1">
        <f t="shared" si="3"/>
        <v>166.66666666666666</v>
      </c>
      <c r="F38" s="1">
        <f t="shared" si="4"/>
        <v>5000</v>
      </c>
    </row>
    <row r="39" spans="2:6" ht="12.75">
      <c r="B39" s="1">
        <v>31</v>
      </c>
      <c r="C39" s="1">
        <f t="shared" si="1"/>
        <v>187.5</v>
      </c>
      <c r="D39" s="1">
        <f t="shared" si="2"/>
        <v>20.833333333333332</v>
      </c>
      <c r="E39" s="1">
        <f t="shared" si="3"/>
        <v>166.66666666666666</v>
      </c>
      <c r="F39" s="1">
        <f t="shared" si="4"/>
        <v>4833.333333333333</v>
      </c>
    </row>
    <row r="40" spans="2:13" ht="20.25">
      <c r="B40" s="1">
        <v>32</v>
      </c>
      <c r="C40" s="1">
        <f t="shared" si="1"/>
        <v>186.80555555555554</v>
      </c>
      <c r="D40" s="1">
        <f t="shared" si="2"/>
        <v>20.138888888888886</v>
      </c>
      <c r="E40" s="1">
        <f t="shared" si="3"/>
        <v>166.66666666666666</v>
      </c>
      <c r="F40" s="1">
        <f t="shared" si="4"/>
        <v>4666.666666666666</v>
      </c>
      <c r="M40" s="9"/>
    </row>
    <row r="41" spans="2:13" ht="20.25">
      <c r="B41" s="1">
        <v>33</v>
      </c>
      <c r="C41" s="1">
        <f t="shared" si="1"/>
        <v>186.1111111111111</v>
      </c>
      <c r="D41" s="1">
        <f t="shared" si="2"/>
        <v>19.444444444444443</v>
      </c>
      <c r="E41" s="1">
        <f t="shared" si="3"/>
        <v>166.66666666666666</v>
      </c>
      <c r="F41" s="1">
        <f t="shared" si="4"/>
        <v>4499.999999999999</v>
      </c>
      <c r="M41" s="9"/>
    </row>
    <row r="42" spans="2:6" ht="12.75">
      <c r="B42" s="1">
        <v>34</v>
      </c>
      <c r="C42" s="1">
        <f t="shared" si="1"/>
        <v>185.41666666666666</v>
      </c>
      <c r="D42" s="1">
        <f t="shared" si="2"/>
        <v>18.749999999999996</v>
      </c>
      <c r="E42" s="1">
        <f t="shared" si="3"/>
        <v>166.66666666666666</v>
      </c>
      <c r="F42" s="1">
        <f t="shared" si="4"/>
        <v>4333.333333333332</v>
      </c>
    </row>
    <row r="43" spans="2:6" ht="12.75">
      <c r="B43" s="1">
        <v>35</v>
      </c>
      <c r="C43" s="1">
        <f t="shared" si="1"/>
        <v>184.7222222222222</v>
      </c>
      <c r="D43" s="1">
        <f t="shared" si="2"/>
        <v>18.05555555555555</v>
      </c>
      <c r="E43" s="1">
        <f t="shared" si="3"/>
        <v>166.66666666666666</v>
      </c>
      <c r="F43" s="1">
        <f t="shared" si="4"/>
        <v>4166.666666666665</v>
      </c>
    </row>
    <row r="44" spans="2:11" ht="12.75">
      <c r="B44" s="1">
        <v>36</v>
      </c>
      <c r="C44" s="1">
        <f t="shared" si="1"/>
        <v>184.02777777777777</v>
      </c>
      <c r="D44" s="1">
        <f t="shared" si="2"/>
        <v>17.361111111111104</v>
      </c>
      <c r="E44" s="1">
        <f t="shared" si="3"/>
        <v>166.66666666666666</v>
      </c>
      <c r="F44" s="1">
        <f t="shared" si="4"/>
        <v>3999.9999999999986</v>
      </c>
      <c r="K44" s="11"/>
    </row>
    <row r="45" spans="2:6" ht="12.75">
      <c r="B45" s="1">
        <v>37</v>
      </c>
      <c r="C45" s="1">
        <f t="shared" si="1"/>
        <v>183.33333333333331</v>
      </c>
      <c r="D45" s="1">
        <f t="shared" si="2"/>
        <v>16.66666666666666</v>
      </c>
      <c r="E45" s="1">
        <f t="shared" si="3"/>
        <v>166.66666666666666</v>
      </c>
      <c r="F45" s="1">
        <f t="shared" si="4"/>
        <v>3833.333333333332</v>
      </c>
    </row>
    <row r="46" spans="2:6" ht="12.75">
      <c r="B46" s="1">
        <v>38</v>
      </c>
      <c r="C46" s="1">
        <f t="shared" si="1"/>
        <v>182.63888888888889</v>
      </c>
      <c r="D46" s="1">
        <f t="shared" si="2"/>
        <v>15.972222222222216</v>
      </c>
      <c r="E46" s="1">
        <f t="shared" si="3"/>
        <v>166.66666666666666</v>
      </c>
      <c r="F46" s="1">
        <f t="shared" si="4"/>
        <v>3666.6666666666656</v>
      </c>
    </row>
    <row r="47" spans="2:6" ht="12.75">
      <c r="B47" s="1">
        <v>39</v>
      </c>
      <c r="C47" s="1">
        <f t="shared" si="1"/>
        <v>181.94444444444443</v>
      </c>
      <c r="D47" s="1">
        <f t="shared" si="2"/>
        <v>15.277777777777773</v>
      </c>
      <c r="E47" s="1">
        <f t="shared" si="3"/>
        <v>166.66666666666666</v>
      </c>
      <c r="F47" s="1">
        <f t="shared" si="4"/>
        <v>3499.999999999999</v>
      </c>
    </row>
    <row r="48" spans="2:7" ht="12.75">
      <c r="B48" s="1">
        <v>40</v>
      </c>
      <c r="C48" s="1">
        <f t="shared" si="1"/>
        <v>181.25</v>
      </c>
      <c r="D48" s="1">
        <f t="shared" si="2"/>
        <v>14.583333333333329</v>
      </c>
      <c r="E48" s="1">
        <f t="shared" si="3"/>
        <v>166.66666666666666</v>
      </c>
      <c r="F48" s="1">
        <f t="shared" si="4"/>
        <v>3333.3333333333326</v>
      </c>
      <c r="G48" s="10"/>
    </row>
    <row r="49" spans="2:6" ht="12.75">
      <c r="B49" s="1">
        <v>41</v>
      </c>
      <c r="C49" s="1">
        <f t="shared" si="1"/>
        <v>180.55555555555554</v>
      </c>
      <c r="D49" s="1">
        <f t="shared" si="2"/>
        <v>13.888888888888886</v>
      </c>
      <c r="E49" s="1">
        <f t="shared" si="3"/>
        <v>166.66666666666666</v>
      </c>
      <c r="F49" s="1">
        <f t="shared" si="4"/>
        <v>3166.666666666666</v>
      </c>
    </row>
    <row r="50" spans="2:6" ht="12.75">
      <c r="B50" s="1">
        <v>42</v>
      </c>
      <c r="C50" s="1">
        <f t="shared" si="1"/>
        <v>179.8611111111111</v>
      </c>
      <c r="D50" s="1">
        <f t="shared" si="2"/>
        <v>13.194444444444441</v>
      </c>
      <c r="E50" s="1">
        <f t="shared" si="3"/>
        <v>166.66666666666666</v>
      </c>
      <c r="F50" s="1">
        <f t="shared" si="4"/>
        <v>2999.9999999999995</v>
      </c>
    </row>
    <row r="51" spans="2:6" ht="12.75">
      <c r="B51" s="1">
        <v>43</v>
      </c>
      <c r="C51" s="1">
        <f t="shared" si="1"/>
        <v>179.16666666666666</v>
      </c>
      <c r="D51" s="1">
        <f t="shared" si="2"/>
        <v>12.499999999999998</v>
      </c>
      <c r="E51" s="1">
        <f t="shared" si="3"/>
        <v>166.66666666666666</v>
      </c>
      <c r="F51" s="1">
        <f t="shared" si="4"/>
        <v>2833.333333333333</v>
      </c>
    </row>
    <row r="52" spans="2:6" ht="12.75">
      <c r="B52" s="1">
        <v>44</v>
      </c>
      <c r="C52" s="1">
        <f t="shared" si="1"/>
        <v>178.4722222222222</v>
      </c>
      <c r="D52" s="1">
        <f t="shared" si="2"/>
        <v>11.805555555555554</v>
      </c>
      <c r="E52" s="1">
        <f t="shared" si="3"/>
        <v>166.66666666666666</v>
      </c>
      <c r="F52" s="1">
        <f t="shared" si="4"/>
        <v>2666.6666666666665</v>
      </c>
    </row>
    <row r="53" spans="2:6" ht="12.75">
      <c r="B53" s="1">
        <v>45</v>
      </c>
      <c r="C53" s="1">
        <f t="shared" si="1"/>
        <v>177.77777777777777</v>
      </c>
      <c r="D53" s="1">
        <f t="shared" si="2"/>
        <v>11.11111111111111</v>
      </c>
      <c r="E53" s="1">
        <f t="shared" si="3"/>
        <v>166.66666666666666</v>
      </c>
      <c r="F53" s="1">
        <f t="shared" si="4"/>
        <v>2500</v>
      </c>
    </row>
    <row r="54" spans="2:6" ht="12.75">
      <c r="B54" s="1">
        <v>46</v>
      </c>
      <c r="C54" s="1">
        <f t="shared" si="1"/>
        <v>177.08333333333331</v>
      </c>
      <c r="D54" s="1">
        <f t="shared" si="2"/>
        <v>10.416666666666666</v>
      </c>
      <c r="E54" s="1">
        <f t="shared" si="3"/>
        <v>166.66666666666666</v>
      </c>
      <c r="F54" s="1">
        <f t="shared" si="4"/>
        <v>2333.3333333333335</v>
      </c>
    </row>
    <row r="55" spans="2:6" ht="12.75">
      <c r="B55" s="1">
        <v>47</v>
      </c>
      <c r="C55" s="1">
        <f t="shared" si="1"/>
        <v>176.38888888888889</v>
      </c>
      <c r="D55" s="1">
        <f t="shared" si="2"/>
        <v>9.722222222222223</v>
      </c>
      <c r="E55" s="1">
        <f t="shared" si="3"/>
        <v>166.66666666666666</v>
      </c>
      <c r="F55" s="1">
        <f t="shared" si="4"/>
        <v>2166.666666666667</v>
      </c>
    </row>
    <row r="56" spans="2:6" ht="12.75">
      <c r="B56" s="1">
        <v>48</v>
      </c>
      <c r="C56" s="1">
        <f t="shared" si="1"/>
        <v>175.69444444444443</v>
      </c>
      <c r="D56" s="1">
        <f t="shared" si="2"/>
        <v>9.027777777777779</v>
      </c>
      <c r="E56" s="1">
        <f t="shared" si="3"/>
        <v>166.66666666666666</v>
      </c>
      <c r="F56" s="1">
        <f t="shared" si="4"/>
        <v>2000.0000000000002</v>
      </c>
    </row>
    <row r="57" spans="2:6" ht="12.75">
      <c r="B57" s="1">
        <v>49</v>
      </c>
      <c r="C57" s="1">
        <f t="shared" si="1"/>
        <v>175</v>
      </c>
      <c r="D57" s="1">
        <f t="shared" si="2"/>
        <v>8.333333333333334</v>
      </c>
      <c r="E57" s="1">
        <f t="shared" si="3"/>
        <v>166.66666666666666</v>
      </c>
      <c r="F57" s="1">
        <f t="shared" si="4"/>
        <v>1833.3333333333335</v>
      </c>
    </row>
    <row r="58" spans="2:6" ht="12.75">
      <c r="B58" s="1">
        <v>50</v>
      </c>
      <c r="C58" s="1">
        <f t="shared" si="1"/>
        <v>174.30555555555554</v>
      </c>
      <c r="D58" s="1">
        <f t="shared" si="2"/>
        <v>7.638888888888889</v>
      </c>
      <c r="E58" s="1">
        <f t="shared" si="3"/>
        <v>166.66666666666666</v>
      </c>
      <c r="F58" s="1">
        <f t="shared" si="4"/>
        <v>1666.6666666666667</v>
      </c>
    </row>
    <row r="59" spans="2:6" ht="12.75">
      <c r="B59" s="1">
        <v>51</v>
      </c>
      <c r="C59" s="1">
        <f t="shared" si="1"/>
        <v>173.61111111111111</v>
      </c>
      <c r="D59" s="1">
        <f t="shared" si="2"/>
        <v>6.944444444444445</v>
      </c>
      <c r="E59" s="1">
        <f t="shared" si="3"/>
        <v>166.66666666666666</v>
      </c>
      <c r="F59" s="1">
        <f t="shared" si="4"/>
        <v>1500</v>
      </c>
    </row>
    <row r="60" spans="2:6" ht="12.75">
      <c r="B60" s="1">
        <v>52</v>
      </c>
      <c r="C60" s="1">
        <f t="shared" si="1"/>
        <v>172.91666666666666</v>
      </c>
      <c r="D60" s="1">
        <f t="shared" si="2"/>
        <v>6.25</v>
      </c>
      <c r="E60" s="1">
        <f t="shared" si="3"/>
        <v>166.66666666666666</v>
      </c>
      <c r="F60" s="1">
        <f t="shared" si="4"/>
        <v>1333.3333333333333</v>
      </c>
    </row>
    <row r="61" spans="2:6" ht="12.75">
      <c r="B61" s="1">
        <v>53</v>
      </c>
      <c r="C61" s="1">
        <f t="shared" si="1"/>
        <v>172.2222222222222</v>
      </c>
      <c r="D61" s="1">
        <f t="shared" si="2"/>
        <v>5.555555555555555</v>
      </c>
      <c r="E61" s="1">
        <f t="shared" si="3"/>
        <v>166.66666666666666</v>
      </c>
      <c r="F61" s="1">
        <f t="shared" si="4"/>
        <v>1166.6666666666665</v>
      </c>
    </row>
    <row r="62" spans="2:6" ht="12.75">
      <c r="B62" s="1">
        <v>54</v>
      </c>
      <c r="C62" s="1">
        <f t="shared" si="1"/>
        <v>171.52777777777777</v>
      </c>
      <c r="D62" s="1">
        <f t="shared" si="2"/>
        <v>4.861111111111111</v>
      </c>
      <c r="E62" s="1">
        <f t="shared" si="3"/>
        <v>166.66666666666666</v>
      </c>
      <c r="F62" s="1">
        <f t="shared" si="4"/>
        <v>999.9999999999999</v>
      </c>
    </row>
    <row r="63" spans="2:6" ht="12.75">
      <c r="B63" s="1">
        <v>55</v>
      </c>
      <c r="C63" s="1">
        <f t="shared" si="1"/>
        <v>170.83333333333331</v>
      </c>
      <c r="D63" s="1">
        <f t="shared" si="2"/>
        <v>4.166666666666666</v>
      </c>
      <c r="E63" s="1">
        <f t="shared" si="3"/>
        <v>166.66666666666666</v>
      </c>
      <c r="F63" s="1">
        <f t="shared" si="4"/>
        <v>833.3333333333333</v>
      </c>
    </row>
    <row r="64" spans="2:6" ht="12.75">
      <c r="B64" s="1">
        <v>56</v>
      </c>
      <c r="C64" s="1">
        <f t="shared" si="1"/>
        <v>170.13888888888889</v>
      </c>
      <c r="D64" s="1">
        <f t="shared" si="2"/>
        <v>3.472222222222222</v>
      </c>
      <c r="E64" s="1">
        <f t="shared" si="3"/>
        <v>166.66666666666666</v>
      </c>
      <c r="F64" s="1">
        <f t="shared" si="4"/>
        <v>666.6666666666666</v>
      </c>
    </row>
    <row r="65" spans="2:6" ht="12.75">
      <c r="B65" s="1">
        <v>57</v>
      </c>
      <c r="C65" s="1">
        <f t="shared" si="1"/>
        <v>169.44444444444443</v>
      </c>
      <c r="D65" s="1">
        <f t="shared" si="2"/>
        <v>2.7777777777777777</v>
      </c>
      <c r="E65" s="1">
        <f t="shared" si="3"/>
        <v>166.66666666666666</v>
      </c>
      <c r="F65" s="1">
        <f t="shared" si="4"/>
        <v>500</v>
      </c>
    </row>
    <row r="66" spans="2:6" ht="12.75">
      <c r="B66" s="1">
        <v>58</v>
      </c>
      <c r="C66" s="1">
        <f t="shared" si="1"/>
        <v>168.75</v>
      </c>
      <c r="D66" s="1">
        <f t="shared" si="2"/>
        <v>2.0833333333333335</v>
      </c>
      <c r="E66" s="1">
        <f t="shared" si="3"/>
        <v>166.66666666666666</v>
      </c>
      <c r="F66" s="1">
        <f t="shared" si="4"/>
        <v>333.33333333333337</v>
      </c>
    </row>
    <row r="67" spans="2:6" ht="12.75">
      <c r="B67" s="1">
        <v>59</v>
      </c>
      <c r="C67" s="1">
        <f t="shared" si="1"/>
        <v>168.05555555555554</v>
      </c>
      <c r="D67" s="1">
        <f t="shared" si="2"/>
        <v>1.388888888888889</v>
      </c>
      <c r="E67" s="1">
        <f t="shared" si="3"/>
        <v>166.66666666666666</v>
      </c>
      <c r="F67" s="1">
        <f t="shared" si="4"/>
        <v>166.6666666666667</v>
      </c>
    </row>
    <row r="68" spans="2:6" ht="12.75">
      <c r="B68" s="1">
        <v>60</v>
      </c>
      <c r="C68" s="1">
        <f t="shared" si="1"/>
        <v>167.36111111111111</v>
      </c>
      <c r="D68" s="1">
        <f t="shared" si="2"/>
        <v>0.6944444444444446</v>
      </c>
      <c r="E68" s="1">
        <f t="shared" si="3"/>
        <v>166.66666666666666</v>
      </c>
      <c r="F68" s="1">
        <f t="shared" si="4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75970</dc:creator>
  <cp:keywords/>
  <dc:description/>
  <cp:lastModifiedBy>75970</cp:lastModifiedBy>
  <dcterms:created xsi:type="dcterms:W3CDTF">2014-12-01T10:36:20Z</dcterms:created>
  <dcterms:modified xsi:type="dcterms:W3CDTF">2014-12-01T11:10:04Z</dcterms:modified>
  <cp:category/>
  <cp:version/>
  <cp:contentType/>
  <cp:contentStatus/>
</cp:coreProperties>
</file>