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5195" windowHeight="8190"/>
  </bookViews>
  <sheets>
    <sheet name="Pr_1" sheetId="1" r:id="rId1"/>
    <sheet name="Pr_2" sheetId="6" r:id="rId2"/>
    <sheet name="Pr_3" sheetId="7" r:id="rId3"/>
  </sheets>
  <calcPr calcId="145621"/>
</workbook>
</file>

<file path=xl/calcChain.xml><?xml version="1.0" encoding="utf-8"?>
<calcChain xmlns="http://schemas.openxmlformats.org/spreadsheetml/2006/main">
  <c r="J28" i="7" l="1"/>
  <c r="J27" i="7"/>
  <c r="J25" i="7"/>
  <c r="J24" i="7"/>
  <c r="J22" i="7"/>
  <c r="J21" i="7"/>
  <c r="J18" i="7"/>
  <c r="J17" i="7"/>
  <c r="J15" i="7"/>
  <c r="J14" i="7"/>
  <c r="D14" i="7"/>
  <c r="E14" i="7"/>
  <c r="F14" i="7"/>
  <c r="G14" i="7" s="1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D142" i="7"/>
  <c r="D143" i="7"/>
  <c r="D144" i="7"/>
  <c r="D145" i="7"/>
  <c r="D146" i="7"/>
  <c r="D147" i="7"/>
  <c r="D148" i="7"/>
  <c r="D149" i="7"/>
  <c r="D150" i="7"/>
  <c r="D151" i="7"/>
  <c r="D152" i="7"/>
  <c r="D153" i="7"/>
  <c r="D154" i="7"/>
  <c r="D155" i="7"/>
  <c r="D156" i="7"/>
  <c r="D157" i="7"/>
  <c r="D158" i="7"/>
  <c r="D159" i="7"/>
  <c r="D160" i="7"/>
  <c r="D161" i="7"/>
  <c r="D162" i="7"/>
  <c r="D163" i="7"/>
  <c r="D164" i="7"/>
  <c r="D165" i="7"/>
  <c r="D166" i="7"/>
  <c r="D167" i="7"/>
  <c r="D168" i="7"/>
  <c r="D169" i="7"/>
  <c r="D170" i="7"/>
  <c r="D171" i="7"/>
  <c r="D172" i="7"/>
  <c r="D173" i="7"/>
  <c r="D174" i="7"/>
  <c r="D175" i="7"/>
  <c r="D176" i="7"/>
  <c r="D177" i="7"/>
  <c r="D178" i="7"/>
  <c r="D179" i="7"/>
  <c r="D180" i="7"/>
  <c r="D181" i="7"/>
  <c r="D182" i="7"/>
  <c r="D183" i="7"/>
  <c r="D184" i="7"/>
  <c r="D185" i="7"/>
  <c r="D186" i="7"/>
  <c r="D187" i="7"/>
  <c r="D188" i="7"/>
  <c r="D189" i="7"/>
  <c r="D190" i="7"/>
  <c r="D191" i="7"/>
  <c r="D192" i="7"/>
  <c r="D193" i="7"/>
  <c r="D194" i="7"/>
  <c r="D195" i="7"/>
  <c r="D196" i="7"/>
  <c r="D197" i="7"/>
  <c r="D198" i="7"/>
  <c r="D199" i="7"/>
  <c r="D200" i="7"/>
  <c r="D201" i="7"/>
  <c r="D202" i="7"/>
  <c r="D203" i="7"/>
  <c r="D204" i="7"/>
  <c r="D205" i="7"/>
  <c r="D206" i="7"/>
  <c r="D207" i="7"/>
  <c r="D208" i="7"/>
  <c r="D209" i="7"/>
  <c r="D210" i="7"/>
  <c r="D211" i="7"/>
  <c r="D212" i="7"/>
  <c r="D213" i="7"/>
  <c r="D214" i="7"/>
  <c r="D215" i="7"/>
  <c r="D216" i="7"/>
  <c r="D217" i="7"/>
  <c r="D218" i="7"/>
  <c r="D219" i="7"/>
  <c r="D220" i="7"/>
  <c r="D221" i="7"/>
  <c r="D222" i="7"/>
  <c r="D223" i="7"/>
  <c r="D224" i="7"/>
  <c r="D225" i="7"/>
  <c r="D226" i="7"/>
  <c r="D227" i="7"/>
  <c r="D228" i="7"/>
  <c r="D229" i="7"/>
  <c r="D230" i="7"/>
  <c r="D231" i="7"/>
  <c r="D232" i="7"/>
  <c r="D233" i="7"/>
  <c r="D234" i="7"/>
  <c r="D235" i="7"/>
  <c r="D236" i="7"/>
  <c r="D237" i="7"/>
  <c r="D238" i="7"/>
  <c r="D239" i="7"/>
  <c r="D240" i="7"/>
  <c r="D241" i="7"/>
  <c r="D242" i="7"/>
  <c r="D243" i="7"/>
  <c r="D244" i="7"/>
  <c r="D245" i="7"/>
  <c r="D246" i="7"/>
  <c r="D247" i="7"/>
  <c r="D248" i="7"/>
  <c r="D249" i="7"/>
  <c r="D250" i="7"/>
  <c r="D251" i="7"/>
  <c r="E13" i="7"/>
  <c r="F13" i="7" s="1"/>
  <c r="G13" i="7" s="1"/>
  <c r="G12" i="7"/>
  <c r="D13" i="7"/>
  <c r="D12" i="7"/>
  <c r="E12" i="7"/>
  <c r="G11" i="7"/>
  <c r="B9" i="7"/>
  <c r="B8" i="7"/>
  <c r="B7" i="7"/>
  <c r="B6" i="7"/>
  <c r="B3" i="7"/>
  <c r="B1" i="7"/>
  <c r="B2" i="7"/>
  <c r="I11" i="6"/>
  <c r="I9" i="6"/>
  <c r="I7" i="6"/>
  <c r="E8" i="6"/>
  <c r="F8" i="6"/>
  <c r="D8" i="6" s="1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 s="1"/>
  <c r="F138" i="6" s="1"/>
  <c r="F139" i="6" s="1"/>
  <c r="F140" i="6" s="1"/>
  <c r="F141" i="6" s="1"/>
  <c r="F142" i="6" s="1"/>
  <c r="F143" i="6" s="1"/>
  <c r="F144" i="6" s="1"/>
  <c r="F145" i="6" s="1"/>
  <c r="F146" i="6" s="1"/>
  <c r="F147" i="6" s="1"/>
  <c r="F148" i="6" s="1"/>
  <c r="F149" i="6" s="1"/>
  <c r="F150" i="6" s="1"/>
  <c r="F151" i="6" s="1"/>
  <c r="F152" i="6" s="1"/>
  <c r="F153" i="6" s="1"/>
  <c r="F154" i="6" s="1"/>
  <c r="F155" i="6" s="1"/>
  <c r="F156" i="6" s="1"/>
  <c r="F157" i="6" s="1"/>
  <c r="F158" i="6" s="1"/>
  <c r="F159" i="6" s="1"/>
  <c r="F160" i="6" s="1"/>
  <c r="F161" i="6" s="1"/>
  <c r="F162" i="6" s="1"/>
  <c r="F163" i="6" s="1"/>
  <c r="F164" i="6" s="1"/>
  <c r="F165" i="6" s="1"/>
  <c r="F166" i="6" s="1"/>
  <c r="F167" i="6" s="1"/>
  <c r="F168" i="6" s="1"/>
  <c r="F169" i="6" s="1"/>
  <c r="F170" i="6" s="1"/>
  <c r="F171" i="6" s="1"/>
  <c r="F172" i="6" s="1"/>
  <c r="F173" i="6" s="1"/>
  <c r="F174" i="6" s="1"/>
  <c r="F175" i="6" s="1"/>
  <c r="F176" i="6" s="1"/>
  <c r="F177" i="6" s="1"/>
  <c r="F178" i="6" s="1"/>
  <c r="F179" i="6" s="1"/>
  <c r="F180" i="6" s="1"/>
  <c r="F181" i="6" s="1"/>
  <c r="F182" i="6" s="1"/>
  <c r="F183" i="6" s="1"/>
  <c r="F184" i="6" s="1"/>
  <c r="F185" i="6" s="1"/>
  <c r="G7" i="6"/>
  <c r="D7" i="6"/>
  <c r="E7" i="6"/>
  <c r="D6" i="6"/>
  <c r="E6" i="6"/>
  <c r="G6" i="6"/>
  <c r="F7" i="6"/>
  <c r="F6" i="6"/>
  <c r="G5" i="6"/>
  <c r="C2" i="6"/>
  <c r="B4" i="6"/>
  <c r="B2" i="6"/>
  <c r="B1" i="6"/>
  <c r="E15" i="7" l="1"/>
  <c r="F15" i="7" s="1"/>
  <c r="G15" i="7" s="1"/>
  <c r="F12" i="7"/>
  <c r="G8" i="6"/>
  <c r="G10" i="1"/>
  <c r="E16" i="7" l="1"/>
  <c r="F16" i="7" s="1"/>
  <c r="G16" i="7" s="1"/>
  <c r="E9" i="6"/>
  <c r="D9" i="6" s="1"/>
  <c r="G9" i="6"/>
  <c r="C5" i="1"/>
  <c r="B5" i="1" s="1"/>
  <c r="C6" i="1"/>
  <c r="B6" i="1" s="1"/>
  <c r="C7" i="1"/>
  <c r="B7" i="1" s="1"/>
  <c r="C8" i="1"/>
  <c r="B8" i="1" s="1"/>
  <c r="C9" i="1"/>
  <c r="B9" i="1" s="1"/>
  <c r="C10" i="1"/>
  <c r="B10" i="1" s="1"/>
  <c r="C11" i="1"/>
  <c r="B11" i="1" s="1"/>
  <c r="C12" i="1"/>
  <c r="B12" i="1" s="1"/>
  <c r="C13" i="1"/>
  <c r="B13" i="1" s="1"/>
  <c r="C14" i="1"/>
  <c r="B14" i="1" s="1"/>
  <c r="C15" i="1"/>
  <c r="B15" i="1" s="1"/>
  <c r="C16" i="1"/>
  <c r="B16" i="1" s="1"/>
  <c r="C17" i="1"/>
  <c r="B17" i="1" s="1"/>
  <c r="C18" i="1"/>
  <c r="B18" i="1" s="1"/>
  <c r="C19" i="1"/>
  <c r="B19" i="1" s="1"/>
  <c r="C20" i="1"/>
  <c r="B20" i="1" s="1"/>
  <c r="C21" i="1"/>
  <c r="B21" i="1" s="1"/>
  <c r="C22" i="1"/>
  <c r="B22" i="1" s="1"/>
  <c r="C23" i="1"/>
  <c r="B23" i="1" s="1"/>
  <c r="C24" i="1"/>
  <c r="B24" i="1" s="1"/>
  <c r="C25" i="1"/>
  <c r="B25" i="1" s="1"/>
  <c r="C26" i="1"/>
  <c r="B26" i="1" s="1"/>
  <c r="C27" i="1"/>
  <c r="B27" i="1" s="1"/>
  <c r="C28" i="1"/>
  <c r="B28" i="1" s="1"/>
  <c r="C29" i="1"/>
  <c r="B29" i="1" s="1"/>
  <c r="C30" i="1"/>
  <c r="B30" i="1" s="1"/>
  <c r="C31" i="1"/>
  <c r="B31" i="1" s="1"/>
  <c r="C32" i="1"/>
  <c r="B32" i="1" s="1"/>
  <c r="C33" i="1"/>
  <c r="B33" i="1" s="1"/>
  <c r="C34" i="1"/>
  <c r="B34" i="1" s="1"/>
  <c r="C35" i="1"/>
  <c r="B35" i="1" s="1"/>
  <c r="C36" i="1"/>
  <c r="B36" i="1" s="1"/>
  <c r="C37" i="1"/>
  <c r="B37" i="1" s="1"/>
  <c r="C38" i="1"/>
  <c r="B38" i="1" s="1"/>
  <c r="C39" i="1"/>
  <c r="B39" i="1" s="1"/>
  <c r="C40" i="1"/>
  <c r="B40" i="1" s="1"/>
  <c r="C41" i="1"/>
  <c r="B41" i="1" s="1"/>
  <c r="C42" i="1"/>
  <c r="B42" i="1" s="1"/>
  <c r="C43" i="1"/>
  <c r="B43" i="1" s="1"/>
  <c r="C44" i="1"/>
  <c r="B44" i="1" s="1"/>
  <c r="C45" i="1"/>
  <c r="B45" i="1" s="1"/>
  <c r="C46" i="1"/>
  <c r="B46" i="1" s="1"/>
  <c r="C47" i="1"/>
  <c r="B47" i="1" s="1"/>
  <c r="C48" i="1"/>
  <c r="B48" i="1" s="1"/>
  <c r="C49" i="1"/>
  <c r="B49" i="1" s="1"/>
  <c r="C50" i="1"/>
  <c r="B50" i="1" s="1"/>
  <c r="C51" i="1"/>
  <c r="B51" i="1" s="1"/>
  <c r="C52" i="1"/>
  <c r="B52" i="1" s="1"/>
  <c r="C53" i="1"/>
  <c r="B53" i="1" s="1"/>
  <c r="B4" i="1"/>
  <c r="C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E4" i="1"/>
  <c r="D5" i="1"/>
  <c r="E17" i="7" l="1"/>
  <c r="F17" i="7" s="1"/>
  <c r="G17" i="7" s="1"/>
  <c r="E10" i="6"/>
  <c r="D10" i="6" s="1"/>
  <c r="G10" i="6"/>
  <c r="E18" i="7" l="1"/>
  <c r="F18" i="7" s="1"/>
  <c r="G18" i="7" s="1"/>
  <c r="E11" i="6"/>
  <c r="D11" i="6" s="1"/>
  <c r="G11" i="6"/>
  <c r="E19" i="7" l="1"/>
  <c r="F19" i="7" s="1"/>
  <c r="G19" i="7" s="1"/>
  <c r="E12" i="6"/>
  <c r="D12" i="6" s="1"/>
  <c r="G12" i="6"/>
  <c r="E20" i="7" l="1"/>
  <c r="F20" i="7" s="1"/>
  <c r="G20" i="7" s="1"/>
  <c r="E13" i="6"/>
  <c r="D13" i="6" s="1"/>
  <c r="G13" i="6"/>
  <c r="E21" i="7" l="1"/>
  <c r="F21" i="7" s="1"/>
  <c r="G21" i="7" s="1"/>
  <c r="E14" i="6"/>
  <c r="D14" i="6" s="1"/>
  <c r="G14" i="6"/>
  <c r="E22" i="7" l="1"/>
  <c r="F22" i="7" s="1"/>
  <c r="G22" i="7" s="1"/>
  <c r="E15" i="6"/>
  <c r="D15" i="6" s="1"/>
  <c r="G15" i="6"/>
  <c r="E23" i="7" l="1"/>
  <c r="F23" i="7" s="1"/>
  <c r="G23" i="7" s="1"/>
  <c r="E16" i="6"/>
  <c r="D16" i="6" s="1"/>
  <c r="G16" i="6"/>
  <c r="E24" i="7" l="1"/>
  <c r="F24" i="7" s="1"/>
  <c r="G24" i="7" s="1"/>
  <c r="E17" i="6"/>
  <c r="D17" i="6" s="1"/>
  <c r="G17" i="6"/>
  <c r="E25" i="7" l="1"/>
  <c r="F25" i="7" s="1"/>
  <c r="G25" i="7" s="1"/>
  <c r="E18" i="6"/>
  <c r="D18" i="6" s="1"/>
  <c r="G18" i="6"/>
  <c r="E26" i="7" l="1"/>
  <c r="F26" i="7" s="1"/>
  <c r="G26" i="7"/>
  <c r="E19" i="6"/>
  <c r="D19" i="6" s="1"/>
  <c r="G19" i="6"/>
  <c r="E27" i="7" l="1"/>
  <c r="F27" i="7" s="1"/>
  <c r="G27" i="7" s="1"/>
  <c r="E20" i="6"/>
  <c r="D20" i="6" s="1"/>
  <c r="G20" i="6"/>
  <c r="E28" i="7" l="1"/>
  <c r="F28" i="7" s="1"/>
  <c r="G28" i="7" s="1"/>
  <c r="E21" i="6"/>
  <c r="D21" i="6" s="1"/>
  <c r="G21" i="6"/>
  <c r="E29" i="7" l="1"/>
  <c r="F29" i="7" s="1"/>
  <c r="G29" i="7" s="1"/>
  <c r="E22" i="6"/>
  <c r="D22" i="6" s="1"/>
  <c r="G22" i="6"/>
  <c r="E30" i="7" l="1"/>
  <c r="F30" i="7" s="1"/>
  <c r="G30" i="7" s="1"/>
  <c r="E23" i="6"/>
  <c r="D23" i="6" s="1"/>
  <c r="G23" i="6"/>
  <c r="E31" i="7" l="1"/>
  <c r="F31" i="7" s="1"/>
  <c r="G31" i="7" s="1"/>
  <c r="E24" i="6"/>
  <c r="D24" i="6" s="1"/>
  <c r="G24" i="6"/>
  <c r="E32" i="7" l="1"/>
  <c r="F32" i="7" s="1"/>
  <c r="G32" i="7" s="1"/>
  <c r="E25" i="6"/>
  <c r="D25" i="6" s="1"/>
  <c r="G25" i="6"/>
  <c r="E33" i="7" l="1"/>
  <c r="F33" i="7" s="1"/>
  <c r="G33" i="7" s="1"/>
  <c r="E26" i="6"/>
  <c r="D26" i="6" s="1"/>
  <c r="G26" i="6"/>
  <c r="E34" i="7" l="1"/>
  <c r="F34" i="7" s="1"/>
  <c r="G34" i="7" s="1"/>
  <c r="E27" i="6"/>
  <c r="D27" i="6" s="1"/>
  <c r="G27" i="6"/>
  <c r="E35" i="7" l="1"/>
  <c r="F35" i="7" s="1"/>
  <c r="G35" i="7" s="1"/>
  <c r="E28" i="6"/>
  <c r="D28" i="6" s="1"/>
  <c r="G28" i="6"/>
  <c r="E36" i="7" l="1"/>
  <c r="F36" i="7" s="1"/>
  <c r="G36" i="7" s="1"/>
  <c r="E29" i="6"/>
  <c r="D29" i="6" s="1"/>
  <c r="G29" i="6"/>
  <c r="E37" i="7" l="1"/>
  <c r="F37" i="7" s="1"/>
  <c r="G37" i="7" s="1"/>
  <c r="E30" i="6"/>
  <c r="D30" i="6" s="1"/>
  <c r="G30" i="6"/>
  <c r="E38" i="7" l="1"/>
  <c r="F38" i="7" s="1"/>
  <c r="G38" i="7" s="1"/>
  <c r="E31" i="6"/>
  <c r="D31" i="6" s="1"/>
  <c r="G31" i="6"/>
  <c r="E39" i="7" l="1"/>
  <c r="F39" i="7" s="1"/>
  <c r="G39" i="7" s="1"/>
  <c r="E32" i="6"/>
  <c r="D32" i="6" s="1"/>
  <c r="G32" i="6"/>
  <c r="E40" i="7" l="1"/>
  <c r="F40" i="7" s="1"/>
  <c r="G40" i="7" s="1"/>
  <c r="E33" i="6"/>
  <c r="D33" i="6" s="1"/>
  <c r="G33" i="6"/>
  <c r="E41" i="7" l="1"/>
  <c r="F41" i="7" s="1"/>
  <c r="G41" i="7" s="1"/>
  <c r="E34" i="6"/>
  <c r="D34" i="6" s="1"/>
  <c r="G34" i="6"/>
  <c r="E42" i="7" l="1"/>
  <c r="F42" i="7" s="1"/>
  <c r="G42" i="7" s="1"/>
  <c r="E35" i="6"/>
  <c r="D35" i="6" s="1"/>
  <c r="G35" i="6"/>
  <c r="E43" i="7" l="1"/>
  <c r="F43" i="7" s="1"/>
  <c r="G43" i="7" s="1"/>
  <c r="E36" i="6"/>
  <c r="D36" i="6" s="1"/>
  <c r="G36" i="6"/>
  <c r="E44" i="7" l="1"/>
  <c r="F44" i="7" s="1"/>
  <c r="G44" i="7" s="1"/>
  <c r="E37" i="6"/>
  <c r="D37" i="6" s="1"/>
  <c r="G37" i="6"/>
  <c r="E45" i="7" l="1"/>
  <c r="F45" i="7" s="1"/>
  <c r="G45" i="7" s="1"/>
  <c r="E38" i="6"/>
  <c r="D38" i="6" s="1"/>
  <c r="G38" i="6"/>
  <c r="E46" i="7" l="1"/>
  <c r="F46" i="7" s="1"/>
  <c r="G46" i="7" s="1"/>
  <c r="E39" i="6"/>
  <c r="D39" i="6" s="1"/>
  <c r="G39" i="6"/>
  <c r="E47" i="7" l="1"/>
  <c r="F47" i="7" s="1"/>
  <c r="G47" i="7" s="1"/>
  <c r="E40" i="6"/>
  <c r="D40" i="6" s="1"/>
  <c r="G40" i="6"/>
  <c r="E48" i="7" l="1"/>
  <c r="F48" i="7" s="1"/>
  <c r="G48" i="7" s="1"/>
  <c r="E41" i="6"/>
  <c r="D41" i="6" s="1"/>
  <c r="G41" i="6"/>
  <c r="E49" i="7" l="1"/>
  <c r="F49" i="7" s="1"/>
  <c r="G49" i="7" s="1"/>
  <c r="E42" i="6"/>
  <c r="D42" i="6" s="1"/>
  <c r="G42" i="6"/>
  <c r="E50" i="7" l="1"/>
  <c r="F50" i="7" s="1"/>
  <c r="G50" i="7" s="1"/>
  <c r="E43" i="6"/>
  <c r="D43" i="6" s="1"/>
  <c r="G43" i="6"/>
  <c r="E51" i="7" l="1"/>
  <c r="F51" i="7" s="1"/>
  <c r="G51" i="7" s="1"/>
  <c r="E44" i="6"/>
  <c r="D44" i="6" s="1"/>
  <c r="G44" i="6"/>
  <c r="E52" i="7" l="1"/>
  <c r="F52" i="7" s="1"/>
  <c r="G52" i="7" s="1"/>
  <c r="E45" i="6"/>
  <c r="D45" i="6" s="1"/>
  <c r="G45" i="6"/>
  <c r="E53" i="7" l="1"/>
  <c r="F53" i="7" s="1"/>
  <c r="G53" i="7" s="1"/>
  <c r="E46" i="6"/>
  <c r="D46" i="6" s="1"/>
  <c r="G46" i="6"/>
  <c r="E54" i="7" l="1"/>
  <c r="F54" i="7" s="1"/>
  <c r="G54" i="7" s="1"/>
  <c r="E47" i="6"/>
  <c r="D47" i="6" s="1"/>
  <c r="G47" i="6"/>
  <c r="E55" i="7" l="1"/>
  <c r="F55" i="7" s="1"/>
  <c r="G55" i="7" s="1"/>
  <c r="E48" i="6"/>
  <c r="D48" i="6" s="1"/>
  <c r="G48" i="6"/>
  <c r="E56" i="7" l="1"/>
  <c r="F56" i="7" s="1"/>
  <c r="G56" i="7" s="1"/>
  <c r="E49" i="6"/>
  <c r="D49" i="6" s="1"/>
  <c r="G49" i="6"/>
  <c r="E57" i="7" l="1"/>
  <c r="F57" i="7" s="1"/>
  <c r="G57" i="7" s="1"/>
  <c r="E50" i="6"/>
  <c r="D50" i="6" s="1"/>
  <c r="G50" i="6"/>
  <c r="E58" i="7" l="1"/>
  <c r="F58" i="7" s="1"/>
  <c r="G58" i="7" s="1"/>
  <c r="E51" i="6"/>
  <c r="D51" i="6" s="1"/>
  <c r="G51" i="6"/>
  <c r="E59" i="7" l="1"/>
  <c r="F59" i="7" s="1"/>
  <c r="G59" i="7" s="1"/>
  <c r="E52" i="6"/>
  <c r="D52" i="6" s="1"/>
  <c r="G52" i="6"/>
  <c r="E60" i="7" l="1"/>
  <c r="F60" i="7" s="1"/>
  <c r="G60" i="7" s="1"/>
  <c r="E53" i="6"/>
  <c r="D53" i="6" s="1"/>
  <c r="G53" i="6"/>
  <c r="E61" i="7" l="1"/>
  <c r="F61" i="7" s="1"/>
  <c r="G61" i="7" s="1"/>
  <c r="E54" i="6"/>
  <c r="D54" i="6" s="1"/>
  <c r="G54" i="6"/>
  <c r="E62" i="7" l="1"/>
  <c r="F62" i="7" s="1"/>
  <c r="G62" i="7" s="1"/>
  <c r="E55" i="6"/>
  <c r="D55" i="6" s="1"/>
  <c r="G55" i="6"/>
  <c r="E63" i="7" l="1"/>
  <c r="F63" i="7" s="1"/>
  <c r="G63" i="7" s="1"/>
  <c r="E56" i="6"/>
  <c r="D56" i="6" s="1"/>
  <c r="G56" i="6"/>
  <c r="E64" i="7" l="1"/>
  <c r="F64" i="7" s="1"/>
  <c r="G64" i="7" s="1"/>
  <c r="E57" i="6"/>
  <c r="D57" i="6" s="1"/>
  <c r="G57" i="6"/>
  <c r="E65" i="7" l="1"/>
  <c r="F65" i="7" s="1"/>
  <c r="G65" i="7" s="1"/>
  <c r="E58" i="6"/>
  <c r="D58" i="6" s="1"/>
  <c r="G58" i="6"/>
  <c r="E66" i="7" l="1"/>
  <c r="F66" i="7" s="1"/>
  <c r="G66" i="7" s="1"/>
  <c r="E59" i="6"/>
  <c r="D59" i="6" s="1"/>
  <c r="G59" i="6"/>
  <c r="E67" i="7" l="1"/>
  <c r="F67" i="7" s="1"/>
  <c r="G67" i="7" s="1"/>
  <c r="E60" i="6"/>
  <c r="D60" i="6" s="1"/>
  <c r="G60" i="6"/>
  <c r="E68" i="7" l="1"/>
  <c r="F68" i="7" s="1"/>
  <c r="G68" i="7" s="1"/>
  <c r="E61" i="6"/>
  <c r="D61" i="6" s="1"/>
  <c r="G61" i="6"/>
  <c r="E69" i="7" l="1"/>
  <c r="F69" i="7" s="1"/>
  <c r="G69" i="7" s="1"/>
  <c r="E62" i="6"/>
  <c r="D62" i="6" s="1"/>
  <c r="G62" i="6"/>
  <c r="E70" i="7" l="1"/>
  <c r="F70" i="7" s="1"/>
  <c r="G70" i="7" s="1"/>
  <c r="E63" i="6"/>
  <c r="D63" i="6" s="1"/>
  <c r="G63" i="6"/>
  <c r="E71" i="7" l="1"/>
  <c r="F71" i="7" s="1"/>
  <c r="G71" i="7" s="1"/>
  <c r="E64" i="6"/>
  <c r="D64" i="6" s="1"/>
  <c r="G64" i="6"/>
  <c r="E72" i="7" l="1"/>
  <c r="F72" i="7" s="1"/>
  <c r="G72" i="7" s="1"/>
  <c r="E65" i="6"/>
  <c r="D65" i="6" s="1"/>
  <c r="G65" i="6"/>
  <c r="E73" i="7" l="1"/>
  <c r="F73" i="7" s="1"/>
  <c r="G73" i="7" s="1"/>
  <c r="E66" i="6"/>
  <c r="D66" i="6" s="1"/>
  <c r="G66" i="6"/>
  <c r="E74" i="7" l="1"/>
  <c r="F74" i="7" s="1"/>
  <c r="G74" i="7" s="1"/>
  <c r="E67" i="6"/>
  <c r="D67" i="6" s="1"/>
  <c r="G67" i="6"/>
  <c r="E75" i="7" l="1"/>
  <c r="F75" i="7" s="1"/>
  <c r="G75" i="7" s="1"/>
  <c r="E68" i="6"/>
  <c r="D68" i="6" s="1"/>
  <c r="G68" i="6"/>
  <c r="E76" i="7" l="1"/>
  <c r="F76" i="7" s="1"/>
  <c r="G76" i="7" s="1"/>
  <c r="E69" i="6"/>
  <c r="D69" i="6" s="1"/>
  <c r="G69" i="6"/>
  <c r="E77" i="7" l="1"/>
  <c r="F77" i="7" s="1"/>
  <c r="G77" i="7" s="1"/>
  <c r="E70" i="6"/>
  <c r="D70" i="6" s="1"/>
  <c r="G70" i="6"/>
  <c r="E78" i="7" l="1"/>
  <c r="F78" i="7" s="1"/>
  <c r="G78" i="7" s="1"/>
  <c r="E71" i="6"/>
  <c r="D71" i="6" s="1"/>
  <c r="G71" i="6"/>
  <c r="G79" i="7" l="1"/>
  <c r="E79" i="7"/>
  <c r="F79" i="7" s="1"/>
  <c r="E72" i="6"/>
  <c r="D72" i="6" s="1"/>
  <c r="G72" i="6"/>
  <c r="E80" i="7" l="1"/>
  <c r="F80" i="7" s="1"/>
  <c r="G80" i="7" s="1"/>
  <c r="E73" i="6"/>
  <c r="D73" i="6" s="1"/>
  <c r="G73" i="6"/>
  <c r="G81" i="7" l="1"/>
  <c r="E81" i="7"/>
  <c r="F81" i="7" s="1"/>
  <c r="E74" i="6"/>
  <c r="D74" i="6" s="1"/>
  <c r="G74" i="6"/>
  <c r="E82" i="7" l="1"/>
  <c r="F82" i="7" s="1"/>
  <c r="G82" i="7" s="1"/>
  <c r="E75" i="6"/>
  <c r="D75" i="6" s="1"/>
  <c r="G75" i="6"/>
  <c r="G83" i="7" l="1"/>
  <c r="E83" i="7"/>
  <c r="F83" i="7" s="1"/>
  <c r="E76" i="6"/>
  <c r="D76" i="6" s="1"/>
  <c r="G76" i="6"/>
  <c r="E84" i="7" l="1"/>
  <c r="F84" i="7" s="1"/>
  <c r="G84" i="7"/>
  <c r="E77" i="6"/>
  <c r="D77" i="6" s="1"/>
  <c r="G77" i="6"/>
  <c r="E85" i="7" l="1"/>
  <c r="F85" i="7" s="1"/>
  <c r="G85" i="7" s="1"/>
  <c r="E78" i="6"/>
  <c r="D78" i="6" s="1"/>
  <c r="G78" i="6"/>
  <c r="E86" i="7" l="1"/>
  <c r="F86" i="7" s="1"/>
  <c r="G86" i="7" s="1"/>
  <c r="E79" i="6"/>
  <c r="D79" i="6" s="1"/>
  <c r="G79" i="6"/>
  <c r="G87" i="7" l="1"/>
  <c r="E87" i="7"/>
  <c r="F87" i="7" s="1"/>
  <c r="E80" i="6"/>
  <c r="D80" i="6" s="1"/>
  <c r="G80" i="6"/>
  <c r="E88" i="7" l="1"/>
  <c r="F88" i="7" s="1"/>
  <c r="G88" i="7" s="1"/>
  <c r="E81" i="6"/>
  <c r="D81" i="6" s="1"/>
  <c r="G81" i="6"/>
  <c r="G89" i="7" l="1"/>
  <c r="E89" i="7"/>
  <c r="F89" i="7" s="1"/>
  <c r="E82" i="6"/>
  <c r="D82" i="6" s="1"/>
  <c r="G82" i="6"/>
  <c r="E90" i="7" l="1"/>
  <c r="F90" i="7" s="1"/>
  <c r="G90" i="7" s="1"/>
  <c r="E83" i="6"/>
  <c r="D83" i="6" s="1"/>
  <c r="G83" i="6"/>
  <c r="G91" i="7" l="1"/>
  <c r="E91" i="7"/>
  <c r="F91" i="7" s="1"/>
  <c r="E84" i="6"/>
  <c r="D84" i="6" s="1"/>
  <c r="G84" i="6"/>
  <c r="E92" i="7" l="1"/>
  <c r="F92" i="7" s="1"/>
  <c r="G92" i="7" s="1"/>
  <c r="E85" i="6"/>
  <c r="D85" i="6" s="1"/>
  <c r="G85" i="6"/>
  <c r="G93" i="7" l="1"/>
  <c r="E93" i="7"/>
  <c r="F93" i="7" s="1"/>
  <c r="E86" i="6"/>
  <c r="D86" i="6" s="1"/>
  <c r="G86" i="6"/>
  <c r="E94" i="7" l="1"/>
  <c r="F94" i="7" s="1"/>
  <c r="G94" i="7" s="1"/>
  <c r="E87" i="6"/>
  <c r="D87" i="6" s="1"/>
  <c r="G87" i="6"/>
  <c r="G95" i="7" l="1"/>
  <c r="E95" i="7"/>
  <c r="F95" i="7" s="1"/>
  <c r="E88" i="6"/>
  <c r="D88" i="6" s="1"/>
  <c r="G88" i="6"/>
  <c r="E96" i="7" l="1"/>
  <c r="F96" i="7" s="1"/>
  <c r="G96" i="7" s="1"/>
  <c r="E89" i="6"/>
  <c r="D89" i="6" s="1"/>
  <c r="G89" i="6"/>
  <c r="G97" i="7" l="1"/>
  <c r="E97" i="7"/>
  <c r="F97" i="7" s="1"/>
  <c r="E90" i="6"/>
  <c r="D90" i="6" s="1"/>
  <c r="G90" i="6"/>
  <c r="E98" i="7" l="1"/>
  <c r="F98" i="7" s="1"/>
  <c r="G98" i="7" s="1"/>
  <c r="E91" i="6"/>
  <c r="D91" i="6" s="1"/>
  <c r="G91" i="6"/>
  <c r="G99" i="7" l="1"/>
  <c r="E99" i="7"/>
  <c r="F99" i="7" s="1"/>
  <c r="E92" i="6"/>
  <c r="D92" i="6" s="1"/>
  <c r="G92" i="6"/>
  <c r="E100" i="7" l="1"/>
  <c r="F100" i="7" s="1"/>
  <c r="G100" i="7" s="1"/>
  <c r="E93" i="6"/>
  <c r="D93" i="6" s="1"/>
  <c r="G93" i="6"/>
  <c r="G101" i="7" l="1"/>
  <c r="E101" i="7"/>
  <c r="F101" i="7" s="1"/>
  <c r="E94" i="6"/>
  <c r="D94" i="6" s="1"/>
  <c r="G94" i="6"/>
  <c r="E102" i="7" l="1"/>
  <c r="F102" i="7" s="1"/>
  <c r="G102" i="7" s="1"/>
  <c r="E95" i="6"/>
  <c r="D95" i="6" s="1"/>
  <c r="G95" i="6"/>
  <c r="G103" i="7" l="1"/>
  <c r="E103" i="7"/>
  <c r="F103" i="7" s="1"/>
  <c r="E96" i="6"/>
  <c r="D96" i="6" s="1"/>
  <c r="G96" i="6"/>
  <c r="E104" i="7" l="1"/>
  <c r="F104" i="7" s="1"/>
  <c r="G104" i="7" s="1"/>
  <c r="E97" i="6"/>
  <c r="D97" i="6" s="1"/>
  <c r="G97" i="6"/>
  <c r="G105" i="7" l="1"/>
  <c r="E105" i="7"/>
  <c r="F105" i="7" s="1"/>
  <c r="E98" i="6"/>
  <c r="D98" i="6" s="1"/>
  <c r="G98" i="6"/>
  <c r="E106" i="7" l="1"/>
  <c r="F106" i="7" s="1"/>
  <c r="G106" i="7"/>
  <c r="E99" i="6"/>
  <c r="D99" i="6" s="1"/>
  <c r="G99" i="6"/>
  <c r="G107" i="7" l="1"/>
  <c r="E107" i="7"/>
  <c r="F107" i="7" s="1"/>
  <c r="E100" i="6"/>
  <c r="D100" i="6" s="1"/>
  <c r="G100" i="6"/>
  <c r="E108" i="7" l="1"/>
  <c r="F108" i="7" s="1"/>
  <c r="G108" i="7"/>
  <c r="E101" i="6"/>
  <c r="D101" i="6" s="1"/>
  <c r="G101" i="6"/>
  <c r="G109" i="7" l="1"/>
  <c r="E109" i="7"/>
  <c r="F109" i="7" s="1"/>
  <c r="E102" i="6"/>
  <c r="D102" i="6" s="1"/>
  <c r="G102" i="6"/>
  <c r="E110" i="7" l="1"/>
  <c r="F110" i="7" s="1"/>
  <c r="G110" i="7"/>
  <c r="E103" i="6"/>
  <c r="D103" i="6" s="1"/>
  <c r="G103" i="6"/>
  <c r="G111" i="7" l="1"/>
  <c r="E111" i="7"/>
  <c r="F111" i="7" s="1"/>
  <c r="E104" i="6"/>
  <c r="D104" i="6" s="1"/>
  <c r="G104" i="6"/>
  <c r="E112" i="7" l="1"/>
  <c r="F112" i="7" s="1"/>
  <c r="G112" i="7"/>
  <c r="E105" i="6"/>
  <c r="D105" i="6" s="1"/>
  <c r="G105" i="6"/>
  <c r="G113" i="7" l="1"/>
  <c r="E113" i="7"/>
  <c r="F113" i="7" s="1"/>
  <c r="E106" i="6"/>
  <c r="D106" i="6" s="1"/>
  <c r="G106" i="6"/>
  <c r="E114" i="7" l="1"/>
  <c r="F114" i="7" s="1"/>
  <c r="G114" i="7"/>
  <c r="E107" i="6"/>
  <c r="D107" i="6" s="1"/>
  <c r="G107" i="6"/>
  <c r="G115" i="7" l="1"/>
  <c r="E115" i="7"/>
  <c r="F115" i="7" s="1"/>
  <c r="E108" i="6"/>
  <c r="D108" i="6" s="1"/>
  <c r="G108" i="6"/>
  <c r="E116" i="7" l="1"/>
  <c r="F116" i="7" s="1"/>
  <c r="G116" i="7"/>
  <c r="E109" i="6"/>
  <c r="D109" i="6" s="1"/>
  <c r="G109" i="6"/>
  <c r="G117" i="7" l="1"/>
  <c r="E117" i="7"/>
  <c r="F117" i="7" s="1"/>
  <c r="E110" i="6"/>
  <c r="D110" i="6" s="1"/>
  <c r="G110" i="6"/>
  <c r="E118" i="7" l="1"/>
  <c r="F118" i="7" s="1"/>
  <c r="G118" i="7"/>
  <c r="E111" i="6"/>
  <c r="D111" i="6" s="1"/>
  <c r="G111" i="6"/>
  <c r="G119" i="7" l="1"/>
  <c r="E119" i="7"/>
  <c r="F119" i="7" s="1"/>
  <c r="E112" i="6"/>
  <c r="D112" i="6" s="1"/>
  <c r="G112" i="6"/>
  <c r="E120" i="7" l="1"/>
  <c r="F120" i="7" s="1"/>
  <c r="G120" i="7"/>
  <c r="E113" i="6"/>
  <c r="D113" i="6" s="1"/>
  <c r="G113" i="6"/>
  <c r="G121" i="7" l="1"/>
  <c r="E121" i="7"/>
  <c r="F121" i="7" s="1"/>
  <c r="E114" i="6"/>
  <c r="D114" i="6" s="1"/>
  <c r="G114" i="6"/>
  <c r="E122" i="7" l="1"/>
  <c r="F122" i="7" s="1"/>
  <c r="G122" i="7"/>
  <c r="E115" i="6"/>
  <c r="D115" i="6" s="1"/>
  <c r="G115" i="6"/>
  <c r="G123" i="7" l="1"/>
  <c r="E123" i="7"/>
  <c r="F123" i="7" s="1"/>
  <c r="E116" i="6"/>
  <c r="D116" i="6" s="1"/>
  <c r="G116" i="6"/>
  <c r="E124" i="7" l="1"/>
  <c r="F124" i="7" s="1"/>
  <c r="G124" i="7"/>
  <c r="E117" i="6"/>
  <c r="D117" i="6" s="1"/>
  <c r="G117" i="6"/>
  <c r="G125" i="7" l="1"/>
  <c r="E125" i="7"/>
  <c r="F125" i="7" s="1"/>
  <c r="E118" i="6"/>
  <c r="D118" i="6" s="1"/>
  <c r="G118" i="6"/>
  <c r="E126" i="7" l="1"/>
  <c r="F126" i="7" s="1"/>
  <c r="G126" i="7"/>
  <c r="E119" i="6"/>
  <c r="D119" i="6" s="1"/>
  <c r="G119" i="6"/>
  <c r="G127" i="7" l="1"/>
  <c r="E127" i="7"/>
  <c r="F127" i="7" s="1"/>
  <c r="E120" i="6"/>
  <c r="D120" i="6" s="1"/>
  <c r="G120" i="6"/>
  <c r="E128" i="7" l="1"/>
  <c r="F128" i="7" s="1"/>
  <c r="G128" i="7"/>
  <c r="E121" i="6"/>
  <c r="D121" i="6" s="1"/>
  <c r="G121" i="6"/>
  <c r="G129" i="7" l="1"/>
  <c r="E129" i="7"/>
  <c r="F129" i="7" s="1"/>
  <c r="E122" i="6"/>
  <c r="D122" i="6" s="1"/>
  <c r="G122" i="6"/>
  <c r="E130" i="7" l="1"/>
  <c r="F130" i="7" s="1"/>
  <c r="G130" i="7"/>
  <c r="E123" i="6"/>
  <c r="D123" i="6" s="1"/>
  <c r="G123" i="6"/>
  <c r="G131" i="7" l="1"/>
  <c r="E131" i="7"/>
  <c r="F131" i="7" s="1"/>
  <c r="E124" i="6"/>
  <c r="D124" i="6" s="1"/>
  <c r="G124" i="6"/>
  <c r="E132" i="7" l="1"/>
  <c r="F132" i="7" s="1"/>
  <c r="G132" i="7"/>
  <c r="E125" i="6"/>
  <c r="D125" i="6" s="1"/>
  <c r="G125" i="6"/>
  <c r="G133" i="7" l="1"/>
  <c r="E133" i="7"/>
  <c r="F133" i="7" s="1"/>
  <c r="E126" i="6"/>
  <c r="D126" i="6" s="1"/>
  <c r="G126" i="6"/>
  <c r="E134" i="7" l="1"/>
  <c r="F134" i="7" s="1"/>
  <c r="G134" i="7"/>
  <c r="E127" i="6"/>
  <c r="D127" i="6" s="1"/>
  <c r="G127" i="6"/>
  <c r="G135" i="7" l="1"/>
  <c r="E135" i="7"/>
  <c r="F135" i="7" s="1"/>
  <c r="E128" i="6"/>
  <c r="D128" i="6" s="1"/>
  <c r="G128" i="6"/>
  <c r="E136" i="7" l="1"/>
  <c r="F136" i="7" s="1"/>
  <c r="G136" i="7"/>
  <c r="E129" i="6"/>
  <c r="D129" i="6" s="1"/>
  <c r="G129" i="6"/>
  <c r="G137" i="7" l="1"/>
  <c r="E137" i="7"/>
  <c r="F137" i="7" s="1"/>
  <c r="E130" i="6"/>
  <c r="D130" i="6" s="1"/>
  <c r="G130" i="6"/>
  <c r="E138" i="7" l="1"/>
  <c r="F138" i="7" s="1"/>
  <c r="G138" i="7"/>
  <c r="E131" i="6"/>
  <c r="D131" i="6" s="1"/>
  <c r="G131" i="6"/>
  <c r="G139" i="7" l="1"/>
  <c r="E139" i="7"/>
  <c r="F139" i="7" s="1"/>
  <c r="E132" i="6"/>
  <c r="D132" i="6" s="1"/>
  <c r="G132" i="6"/>
  <c r="E140" i="7" l="1"/>
  <c r="F140" i="7" s="1"/>
  <c r="G140" i="7" s="1"/>
  <c r="E133" i="6"/>
  <c r="D133" i="6" s="1"/>
  <c r="G133" i="6"/>
  <c r="G141" i="7" l="1"/>
  <c r="E141" i="7"/>
  <c r="F141" i="7" s="1"/>
  <c r="E134" i="6"/>
  <c r="D134" i="6" s="1"/>
  <c r="G134" i="6"/>
  <c r="E142" i="7" l="1"/>
  <c r="F142" i="7" s="1"/>
  <c r="G142" i="7" s="1"/>
  <c r="E135" i="6"/>
  <c r="D135" i="6" s="1"/>
  <c r="G135" i="6"/>
  <c r="E143" i="7" l="1"/>
  <c r="F143" i="7" s="1"/>
  <c r="G143" i="7" s="1"/>
  <c r="E136" i="6"/>
  <c r="D136" i="6" s="1"/>
  <c r="G136" i="6"/>
  <c r="E144" i="7" l="1"/>
  <c r="F144" i="7" s="1"/>
  <c r="G144" i="7" s="1"/>
  <c r="E137" i="6"/>
  <c r="D137" i="6" s="1"/>
  <c r="G137" i="6"/>
  <c r="G145" i="7" l="1"/>
  <c r="E145" i="7"/>
  <c r="F145" i="7" s="1"/>
  <c r="E138" i="6"/>
  <c r="D138" i="6" s="1"/>
  <c r="G138" i="6"/>
  <c r="E146" i="7" l="1"/>
  <c r="F146" i="7" s="1"/>
  <c r="G146" i="7" s="1"/>
  <c r="E139" i="6"/>
  <c r="D139" i="6" s="1"/>
  <c r="G139" i="6"/>
  <c r="G147" i="7" l="1"/>
  <c r="E147" i="7"/>
  <c r="F147" i="7" s="1"/>
  <c r="E140" i="6"/>
  <c r="D140" i="6" s="1"/>
  <c r="G140" i="6"/>
  <c r="E148" i="7" l="1"/>
  <c r="F148" i="7" s="1"/>
  <c r="G148" i="7" s="1"/>
  <c r="E141" i="6"/>
  <c r="D141" i="6" s="1"/>
  <c r="G141" i="6"/>
  <c r="E149" i="7" l="1"/>
  <c r="F149" i="7" s="1"/>
  <c r="G149" i="7" s="1"/>
  <c r="E142" i="6"/>
  <c r="D142" i="6" s="1"/>
  <c r="G142" i="6"/>
  <c r="E150" i="7" l="1"/>
  <c r="F150" i="7" s="1"/>
  <c r="G150" i="7" s="1"/>
  <c r="E143" i="6"/>
  <c r="D143" i="6" s="1"/>
  <c r="G143" i="6"/>
  <c r="E151" i="7" l="1"/>
  <c r="F151" i="7" s="1"/>
  <c r="G151" i="7" s="1"/>
  <c r="E144" i="6"/>
  <c r="D144" i="6" s="1"/>
  <c r="G144" i="6"/>
  <c r="E152" i="7" l="1"/>
  <c r="F152" i="7" s="1"/>
  <c r="G152" i="7" s="1"/>
  <c r="E145" i="6"/>
  <c r="D145" i="6" s="1"/>
  <c r="G145" i="6"/>
  <c r="E153" i="7" l="1"/>
  <c r="F153" i="7" s="1"/>
  <c r="G153" i="7" s="1"/>
  <c r="E146" i="6"/>
  <c r="D146" i="6" s="1"/>
  <c r="G146" i="6"/>
  <c r="E154" i="7" l="1"/>
  <c r="F154" i="7" s="1"/>
  <c r="G154" i="7" s="1"/>
  <c r="E147" i="6"/>
  <c r="D147" i="6" s="1"/>
  <c r="G147" i="6"/>
  <c r="E155" i="7" l="1"/>
  <c r="F155" i="7" s="1"/>
  <c r="G155" i="7"/>
  <c r="E148" i="6"/>
  <c r="D148" i="6" s="1"/>
  <c r="G148" i="6"/>
  <c r="E156" i="7" l="1"/>
  <c r="F156" i="7" s="1"/>
  <c r="G156" i="7" s="1"/>
  <c r="E149" i="6"/>
  <c r="D149" i="6" s="1"/>
  <c r="G149" i="6"/>
  <c r="E157" i="7" l="1"/>
  <c r="F157" i="7" s="1"/>
  <c r="G157" i="7"/>
  <c r="E150" i="6"/>
  <c r="D150" i="6" s="1"/>
  <c r="G150" i="6"/>
  <c r="E158" i="7" l="1"/>
  <c r="F158" i="7" s="1"/>
  <c r="G158" i="7"/>
  <c r="E151" i="6"/>
  <c r="D151" i="6" s="1"/>
  <c r="G151" i="6"/>
  <c r="E159" i="7" l="1"/>
  <c r="F159" i="7" s="1"/>
  <c r="G159" i="7"/>
  <c r="E152" i="6"/>
  <c r="D152" i="6" s="1"/>
  <c r="G152" i="6"/>
  <c r="E160" i="7" l="1"/>
  <c r="F160" i="7" s="1"/>
  <c r="G160" i="7"/>
  <c r="E153" i="6"/>
  <c r="D153" i="6" s="1"/>
  <c r="G153" i="6"/>
  <c r="E161" i="7" l="1"/>
  <c r="F161" i="7" s="1"/>
  <c r="G161" i="7" s="1"/>
  <c r="E154" i="6"/>
  <c r="D154" i="6" s="1"/>
  <c r="G154" i="6"/>
  <c r="E162" i="7" l="1"/>
  <c r="F162" i="7" s="1"/>
  <c r="G162" i="7" s="1"/>
  <c r="E155" i="6"/>
  <c r="D155" i="6" s="1"/>
  <c r="G155" i="6"/>
  <c r="E163" i="7" l="1"/>
  <c r="F163" i="7" s="1"/>
  <c r="G163" i="7" s="1"/>
  <c r="E156" i="6"/>
  <c r="D156" i="6" s="1"/>
  <c r="G156" i="6"/>
  <c r="E164" i="7" l="1"/>
  <c r="F164" i="7" s="1"/>
  <c r="G164" i="7" s="1"/>
  <c r="E157" i="6"/>
  <c r="D157" i="6" s="1"/>
  <c r="G157" i="6"/>
  <c r="E165" i="7" l="1"/>
  <c r="F165" i="7" s="1"/>
  <c r="G165" i="7" s="1"/>
  <c r="E158" i="6"/>
  <c r="D158" i="6" s="1"/>
  <c r="G158" i="6"/>
  <c r="E166" i="7" l="1"/>
  <c r="F166" i="7" s="1"/>
  <c r="G166" i="7" s="1"/>
  <c r="E159" i="6"/>
  <c r="D159" i="6" s="1"/>
  <c r="G159" i="6"/>
  <c r="E167" i="7" l="1"/>
  <c r="F167" i="7" s="1"/>
  <c r="G167" i="7" s="1"/>
  <c r="E160" i="6"/>
  <c r="D160" i="6" s="1"/>
  <c r="G160" i="6"/>
  <c r="E168" i="7" l="1"/>
  <c r="F168" i="7" s="1"/>
  <c r="G168" i="7" s="1"/>
  <c r="E161" i="6"/>
  <c r="D161" i="6" s="1"/>
  <c r="G161" i="6"/>
  <c r="E169" i="7" l="1"/>
  <c r="F169" i="7" s="1"/>
  <c r="G169" i="7" s="1"/>
  <c r="E162" i="6"/>
  <c r="D162" i="6" s="1"/>
  <c r="G162" i="6"/>
  <c r="E170" i="7" l="1"/>
  <c r="F170" i="7" s="1"/>
  <c r="G170" i="7" s="1"/>
  <c r="E163" i="6"/>
  <c r="D163" i="6" s="1"/>
  <c r="G163" i="6"/>
  <c r="E171" i="7" l="1"/>
  <c r="F171" i="7" s="1"/>
  <c r="G171" i="7" s="1"/>
  <c r="E164" i="6"/>
  <c r="D164" i="6" s="1"/>
  <c r="G164" i="6"/>
  <c r="E172" i="7" l="1"/>
  <c r="F172" i="7" s="1"/>
  <c r="G172" i="7" s="1"/>
  <c r="E165" i="6"/>
  <c r="D165" i="6" s="1"/>
  <c r="G165" i="6"/>
  <c r="E173" i="7" l="1"/>
  <c r="F173" i="7" s="1"/>
  <c r="G173" i="7" s="1"/>
  <c r="E166" i="6"/>
  <c r="D166" i="6" s="1"/>
  <c r="G166" i="6"/>
  <c r="E174" i="7" l="1"/>
  <c r="F174" i="7" s="1"/>
  <c r="G174" i="7" s="1"/>
  <c r="E167" i="6"/>
  <c r="D167" i="6" s="1"/>
  <c r="G167" i="6"/>
  <c r="E175" i="7" l="1"/>
  <c r="F175" i="7" s="1"/>
  <c r="G175" i="7" s="1"/>
  <c r="E168" i="6"/>
  <c r="D168" i="6" s="1"/>
  <c r="G168" i="6"/>
  <c r="E176" i="7" l="1"/>
  <c r="F176" i="7" s="1"/>
  <c r="G176" i="7" s="1"/>
  <c r="E169" i="6"/>
  <c r="D169" i="6" s="1"/>
  <c r="G169" i="6"/>
  <c r="E177" i="7" l="1"/>
  <c r="F177" i="7" s="1"/>
  <c r="G177" i="7" s="1"/>
  <c r="E170" i="6"/>
  <c r="D170" i="6" s="1"/>
  <c r="G170" i="6"/>
  <c r="E178" i="7" l="1"/>
  <c r="F178" i="7" s="1"/>
  <c r="G178" i="7" s="1"/>
  <c r="E171" i="6"/>
  <c r="D171" i="6" s="1"/>
  <c r="G171" i="6"/>
  <c r="E179" i="7" l="1"/>
  <c r="F179" i="7" s="1"/>
  <c r="G179" i="7" s="1"/>
  <c r="E172" i="6"/>
  <c r="D172" i="6" s="1"/>
  <c r="G172" i="6"/>
  <c r="E180" i="7" l="1"/>
  <c r="F180" i="7" s="1"/>
  <c r="G180" i="7" s="1"/>
  <c r="E173" i="6"/>
  <c r="D173" i="6" s="1"/>
  <c r="G173" i="6"/>
  <c r="E181" i="7" l="1"/>
  <c r="F181" i="7" s="1"/>
  <c r="G181" i="7" s="1"/>
  <c r="E174" i="6"/>
  <c r="D174" i="6" s="1"/>
  <c r="G174" i="6"/>
  <c r="E182" i="7" l="1"/>
  <c r="F182" i="7" s="1"/>
  <c r="G182" i="7" s="1"/>
  <c r="E175" i="6"/>
  <c r="D175" i="6" s="1"/>
  <c r="G175" i="6"/>
  <c r="E183" i="7" l="1"/>
  <c r="F183" i="7" s="1"/>
  <c r="G183" i="7" s="1"/>
  <c r="E176" i="6"/>
  <c r="D176" i="6" s="1"/>
  <c r="G176" i="6"/>
  <c r="E184" i="7" l="1"/>
  <c r="F184" i="7" s="1"/>
  <c r="G184" i="7" s="1"/>
  <c r="E177" i="6"/>
  <c r="D177" i="6" s="1"/>
  <c r="G177" i="6"/>
  <c r="E185" i="7" l="1"/>
  <c r="F185" i="7" s="1"/>
  <c r="G185" i="7" s="1"/>
  <c r="E178" i="6"/>
  <c r="D178" i="6" s="1"/>
  <c r="G178" i="6"/>
  <c r="E186" i="7" l="1"/>
  <c r="F186" i="7" s="1"/>
  <c r="G186" i="7" s="1"/>
  <c r="E179" i="6"/>
  <c r="D179" i="6" s="1"/>
  <c r="G179" i="6"/>
  <c r="E187" i="7" l="1"/>
  <c r="F187" i="7" s="1"/>
  <c r="G187" i="7" s="1"/>
  <c r="E180" i="6"/>
  <c r="D180" i="6" s="1"/>
  <c r="G180" i="6"/>
  <c r="E188" i="7" l="1"/>
  <c r="F188" i="7" s="1"/>
  <c r="G188" i="7" s="1"/>
  <c r="E181" i="6"/>
  <c r="D181" i="6" s="1"/>
  <c r="G181" i="6"/>
  <c r="G189" i="7" l="1"/>
  <c r="E189" i="7"/>
  <c r="F189" i="7" s="1"/>
  <c r="E182" i="6"/>
  <c r="D182" i="6" s="1"/>
  <c r="G182" i="6"/>
  <c r="E190" i="7" l="1"/>
  <c r="F190" i="7" s="1"/>
  <c r="G190" i="7" s="1"/>
  <c r="E183" i="6"/>
  <c r="D183" i="6" s="1"/>
  <c r="G183" i="6"/>
  <c r="G191" i="7" l="1"/>
  <c r="E191" i="7"/>
  <c r="F191" i="7" s="1"/>
  <c r="E184" i="6"/>
  <c r="D184" i="6" s="1"/>
  <c r="G184" i="6"/>
  <c r="E192" i="7" l="1"/>
  <c r="F192" i="7" s="1"/>
  <c r="G192" i="7" s="1"/>
  <c r="E185" i="6"/>
  <c r="D185" i="6" s="1"/>
  <c r="G185" i="6"/>
  <c r="G193" i="7" l="1"/>
  <c r="E193" i="7"/>
  <c r="F193" i="7" s="1"/>
  <c r="E194" i="7" l="1"/>
  <c r="F194" i="7" s="1"/>
  <c r="G194" i="7" s="1"/>
  <c r="G195" i="7" l="1"/>
  <c r="E195" i="7"/>
  <c r="F195" i="7" s="1"/>
  <c r="E196" i="7" l="1"/>
  <c r="F196" i="7" s="1"/>
  <c r="G196" i="7" s="1"/>
  <c r="G197" i="7" l="1"/>
  <c r="E197" i="7"/>
  <c r="F197" i="7" s="1"/>
  <c r="E198" i="7" l="1"/>
  <c r="F198" i="7" s="1"/>
  <c r="G198" i="7" s="1"/>
  <c r="G199" i="7" l="1"/>
  <c r="E199" i="7"/>
  <c r="F199" i="7" s="1"/>
  <c r="E200" i="7" l="1"/>
  <c r="F200" i="7" s="1"/>
  <c r="G200" i="7" s="1"/>
  <c r="G201" i="7" l="1"/>
  <c r="E201" i="7"/>
  <c r="F201" i="7" s="1"/>
  <c r="E202" i="7" l="1"/>
  <c r="F202" i="7" s="1"/>
  <c r="G202" i="7" s="1"/>
  <c r="G203" i="7" l="1"/>
  <c r="E203" i="7"/>
  <c r="F203" i="7" s="1"/>
  <c r="E204" i="7" l="1"/>
  <c r="F204" i="7" s="1"/>
  <c r="G204" i="7" s="1"/>
  <c r="G205" i="7" l="1"/>
  <c r="E205" i="7"/>
  <c r="F205" i="7" s="1"/>
  <c r="E206" i="7" l="1"/>
  <c r="F206" i="7" s="1"/>
  <c r="G206" i="7" s="1"/>
  <c r="G207" i="7" l="1"/>
  <c r="E207" i="7"/>
  <c r="F207" i="7" s="1"/>
  <c r="E208" i="7" l="1"/>
  <c r="F208" i="7" s="1"/>
  <c r="G208" i="7" s="1"/>
  <c r="G209" i="7" l="1"/>
  <c r="E209" i="7"/>
  <c r="F209" i="7" s="1"/>
  <c r="E210" i="7" l="1"/>
  <c r="F210" i="7" s="1"/>
  <c r="G210" i="7" s="1"/>
  <c r="G211" i="7" l="1"/>
  <c r="E211" i="7"/>
  <c r="F211" i="7" s="1"/>
  <c r="G212" i="7" l="1"/>
  <c r="E212" i="7"/>
  <c r="F212" i="7" s="1"/>
  <c r="G213" i="7" l="1"/>
  <c r="E213" i="7"/>
  <c r="F213" i="7" s="1"/>
  <c r="E214" i="7" l="1"/>
  <c r="F214" i="7" s="1"/>
  <c r="G214" i="7" s="1"/>
  <c r="G215" i="7" l="1"/>
  <c r="E215" i="7"/>
  <c r="F215" i="7" s="1"/>
  <c r="E216" i="7" l="1"/>
  <c r="F216" i="7" s="1"/>
  <c r="G216" i="7" s="1"/>
  <c r="G217" i="7" l="1"/>
  <c r="E217" i="7"/>
  <c r="F217" i="7" s="1"/>
  <c r="E218" i="7" l="1"/>
  <c r="F218" i="7" s="1"/>
  <c r="G218" i="7" s="1"/>
  <c r="G219" i="7" l="1"/>
  <c r="E219" i="7"/>
  <c r="F219" i="7" s="1"/>
  <c r="E220" i="7" l="1"/>
  <c r="F220" i="7" s="1"/>
  <c r="G220" i="7" s="1"/>
  <c r="G221" i="7" l="1"/>
  <c r="E221" i="7"/>
  <c r="F221" i="7" s="1"/>
  <c r="E222" i="7" l="1"/>
  <c r="F222" i="7" s="1"/>
  <c r="G222" i="7" s="1"/>
  <c r="G223" i="7" l="1"/>
  <c r="E223" i="7"/>
  <c r="F223" i="7" s="1"/>
  <c r="E224" i="7" l="1"/>
  <c r="F224" i="7" s="1"/>
  <c r="G224" i="7" s="1"/>
  <c r="E225" i="7" l="1"/>
  <c r="F225" i="7" s="1"/>
  <c r="G225" i="7" s="1"/>
  <c r="E226" i="7" l="1"/>
  <c r="F226" i="7" s="1"/>
  <c r="G226" i="7" s="1"/>
  <c r="E227" i="7" l="1"/>
  <c r="F227" i="7" s="1"/>
  <c r="G227" i="7" s="1"/>
  <c r="E228" i="7" l="1"/>
  <c r="F228" i="7" s="1"/>
  <c r="G228" i="7" s="1"/>
  <c r="G229" i="7" l="1"/>
  <c r="E229" i="7"/>
  <c r="F229" i="7" s="1"/>
  <c r="G230" i="7" l="1"/>
  <c r="E230" i="7"/>
  <c r="F230" i="7" s="1"/>
  <c r="G231" i="7" l="1"/>
  <c r="E231" i="7"/>
  <c r="F231" i="7" s="1"/>
  <c r="G232" i="7" l="1"/>
  <c r="E232" i="7"/>
  <c r="F232" i="7" s="1"/>
  <c r="G233" i="7" l="1"/>
  <c r="E233" i="7"/>
  <c r="F233" i="7" s="1"/>
  <c r="G234" i="7" l="1"/>
  <c r="E234" i="7"/>
  <c r="F234" i="7" s="1"/>
  <c r="G235" i="7" l="1"/>
  <c r="E235" i="7"/>
  <c r="F235" i="7" s="1"/>
  <c r="E236" i="7" l="1"/>
  <c r="F236" i="7" s="1"/>
  <c r="G236" i="7" s="1"/>
  <c r="E237" i="7" l="1"/>
  <c r="F237" i="7" s="1"/>
  <c r="G237" i="7" s="1"/>
  <c r="E238" i="7" l="1"/>
  <c r="F238" i="7" s="1"/>
  <c r="G238" i="7" s="1"/>
  <c r="E239" i="7" l="1"/>
  <c r="F239" i="7" s="1"/>
  <c r="G239" i="7" s="1"/>
  <c r="E240" i="7" l="1"/>
  <c r="F240" i="7" s="1"/>
  <c r="G240" i="7" s="1"/>
  <c r="E241" i="7" l="1"/>
  <c r="F241" i="7" s="1"/>
  <c r="G241" i="7" s="1"/>
  <c r="E242" i="7" l="1"/>
  <c r="F242" i="7" s="1"/>
  <c r="G242" i="7" s="1"/>
  <c r="E243" i="7" l="1"/>
  <c r="F243" i="7" s="1"/>
  <c r="G243" i="7" s="1"/>
  <c r="E244" i="7" l="1"/>
  <c r="F244" i="7" s="1"/>
  <c r="G244" i="7" s="1"/>
  <c r="G245" i="7" l="1"/>
  <c r="E245" i="7"/>
  <c r="F245" i="7" s="1"/>
  <c r="E246" i="7" l="1"/>
  <c r="F246" i="7" s="1"/>
  <c r="G246" i="7" s="1"/>
  <c r="E247" i="7" l="1"/>
  <c r="F247" i="7" s="1"/>
  <c r="G247" i="7" s="1"/>
  <c r="E248" i="7" l="1"/>
  <c r="F248" i="7" s="1"/>
  <c r="G248" i="7" s="1"/>
  <c r="E249" i="7" l="1"/>
  <c r="F249" i="7" s="1"/>
  <c r="G249" i="7" s="1"/>
  <c r="E250" i="7" l="1"/>
  <c r="F250" i="7" s="1"/>
  <c r="G250" i="7" s="1"/>
  <c r="E251" i="7" l="1"/>
  <c r="F251" i="7" s="1"/>
  <c r="G251" i="7" s="1"/>
</calcChain>
</file>

<file path=xl/sharedStrings.xml><?xml version="1.0" encoding="utf-8"?>
<sst xmlns="http://schemas.openxmlformats.org/spreadsheetml/2006/main" count="39" uniqueCount="28">
  <si>
    <t>anuita</t>
  </si>
  <si>
    <t>urok</t>
  </si>
  <si>
    <t>umor</t>
  </si>
  <si>
    <t>dluh</t>
  </si>
  <si>
    <t>Soucet_AR</t>
  </si>
  <si>
    <t>Suma_Excel</t>
  </si>
  <si>
    <t>S1</t>
  </si>
  <si>
    <t>S2</t>
  </si>
  <si>
    <t>S1+S2</t>
  </si>
  <si>
    <t>anuita_duchodu</t>
  </si>
  <si>
    <t>q</t>
  </si>
  <si>
    <t>a*q/(1-q)</t>
  </si>
  <si>
    <t>D</t>
  </si>
  <si>
    <t>a</t>
  </si>
  <si>
    <t>!!!Vecny duchod!!!</t>
  </si>
  <si>
    <t xml:space="preserve"> + uroceni!</t>
  </si>
  <si>
    <t>soucet_M_za_10_let</t>
  </si>
  <si>
    <t>soucet_Excel</t>
  </si>
  <si>
    <t>Soucet_urok</t>
  </si>
  <si>
    <t>Soucet_excel</t>
  </si>
  <si>
    <t>M_158</t>
  </si>
  <si>
    <t>M_158_Excel</t>
  </si>
  <si>
    <t>U_158</t>
  </si>
  <si>
    <t>D_158</t>
  </si>
  <si>
    <t>D_158_Excel</t>
  </si>
  <si>
    <t>U_158_Excel</t>
  </si>
  <si>
    <t>n==&gt;AR</t>
  </si>
  <si>
    <t>S=n/2*(a1+an)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</si>
</sst>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color theme="1"/>
      <name val="Arial"/>
      <family val="2"/>
    </font>
    <font>
      <sz val="14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double">
        <color theme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2" borderId="1" xfId="0" applyFill="1" applyBorder="1"/>
    <xf numFmtId="2" fontId="0" fillId="0" borderId="1" xfId="0" applyNumberForma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2" xfId="0" applyFill="1" applyBorder="1"/>
    <xf numFmtId="0" fontId="0" fillId="0" borderId="2" xfId="0" applyBorder="1"/>
    <xf numFmtId="0" fontId="0" fillId="3" borderId="8" xfId="0" applyFill="1" applyBorder="1"/>
    <xf numFmtId="2" fontId="1" fillId="0" borderId="1" xfId="0" applyNumberFormat="1" applyFont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3"/>
  <sheetViews>
    <sheetView tabSelected="1" zoomScale="145" zoomScaleNormal="145" workbookViewId="0">
      <selection activeCell="G9" sqref="G9"/>
    </sheetView>
  </sheetViews>
  <sheetFormatPr defaultColWidth="11.42578125" defaultRowHeight="12.75" x14ac:dyDescent="0.2"/>
  <cols>
    <col min="1" max="2" width="11.42578125" style="1"/>
    <col min="3" max="3" width="13" style="1" bestFit="1" customWidth="1"/>
    <col min="4" max="16384" width="11.42578125" style="1"/>
  </cols>
  <sheetData>
    <row r="2" spans="1:7" x14ac:dyDescent="0.2">
      <c r="B2" s="1" t="s">
        <v>0</v>
      </c>
      <c r="C2" s="1" t="s">
        <v>1</v>
      </c>
      <c r="D2" s="1" t="s">
        <v>2</v>
      </c>
      <c r="E2" s="1" t="s">
        <v>3</v>
      </c>
    </row>
    <row r="3" spans="1:7" x14ac:dyDescent="0.2">
      <c r="A3" s="1">
        <v>0</v>
      </c>
      <c r="E3" s="1">
        <v>7125000</v>
      </c>
      <c r="F3" s="1" t="s">
        <v>26</v>
      </c>
    </row>
    <row r="4" spans="1:7" x14ac:dyDescent="0.2">
      <c r="A4" s="1">
        <v>1</v>
      </c>
      <c r="B4" s="1">
        <f>C4+D4</f>
        <v>181517.84960937701</v>
      </c>
      <c r="C4" s="1">
        <f>E3*((1+0.09/12)^3-1)</f>
        <v>161517.84960937701</v>
      </c>
      <c r="D4" s="1">
        <v>20000</v>
      </c>
      <c r="E4" s="1">
        <f>E3-D4</f>
        <v>7105000</v>
      </c>
      <c r="F4" s="1" t="s">
        <v>27</v>
      </c>
    </row>
    <row r="5" spans="1:7" x14ac:dyDescent="0.2">
      <c r="A5" s="1">
        <v>2</v>
      </c>
      <c r="B5" s="1">
        <f t="shared" ref="B5:B53" si="0">C5+D5</f>
        <v>186064.46617187699</v>
      </c>
      <c r="C5" s="1">
        <f t="shared" ref="C5:C53" si="1">E4*((1+0.09/12)^3-1)</f>
        <v>161064.46617187699</v>
      </c>
      <c r="D5" s="1">
        <f>5000+D4</f>
        <v>25000</v>
      </c>
      <c r="E5" s="1">
        <f t="shared" ref="E5:E53" si="2">E4-D5</f>
        <v>7080000</v>
      </c>
    </row>
    <row r="6" spans="1:7" x14ac:dyDescent="0.2">
      <c r="A6" s="1">
        <v>3</v>
      </c>
      <c r="B6" s="1">
        <f t="shared" si="0"/>
        <v>190497.73687500201</v>
      </c>
      <c r="C6" s="1">
        <f t="shared" si="1"/>
        <v>160497.73687500201</v>
      </c>
      <c r="D6" s="1">
        <f t="shared" ref="D6:D53" si="3">5000+D5</f>
        <v>30000</v>
      </c>
      <c r="E6" s="1">
        <f t="shared" si="2"/>
        <v>7050000</v>
      </c>
    </row>
    <row r="7" spans="1:7" x14ac:dyDescent="0.2">
      <c r="A7" s="1">
        <v>4</v>
      </c>
      <c r="B7" s="1">
        <f t="shared" si="0"/>
        <v>194817.661718752</v>
      </c>
      <c r="C7" s="1">
        <f t="shared" si="1"/>
        <v>159817.661718752</v>
      </c>
      <c r="D7" s="1">
        <f t="shared" si="3"/>
        <v>35000</v>
      </c>
      <c r="E7" s="1">
        <f t="shared" si="2"/>
        <v>7015000</v>
      </c>
    </row>
    <row r="8" spans="1:7" x14ac:dyDescent="0.2">
      <c r="A8" s="1">
        <v>5</v>
      </c>
      <c r="B8" s="1">
        <f t="shared" si="0"/>
        <v>199024.24070312697</v>
      </c>
      <c r="C8" s="1">
        <f t="shared" si="1"/>
        <v>159024.24070312697</v>
      </c>
      <c r="D8" s="1">
        <f t="shared" si="3"/>
        <v>40000</v>
      </c>
      <c r="E8" s="1">
        <f t="shared" si="2"/>
        <v>6975000</v>
      </c>
    </row>
    <row r="9" spans="1:7" x14ac:dyDescent="0.2">
      <c r="A9" s="1">
        <v>6</v>
      </c>
      <c r="B9" s="1">
        <f t="shared" si="0"/>
        <v>203117.47382812697</v>
      </c>
      <c r="C9" s="1">
        <f t="shared" si="1"/>
        <v>158117.47382812697</v>
      </c>
      <c r="D9" s="1">
        <f t="shared" si="3"/>
        <v>45000</v>
      </c>
      <c r="E9" s="1">
        <f t="shared" si="2"/>
        <v>6930000</v>
      </c>
    </row>
    <row r="10" spans="1:7" x14ac:dyDescent="0.2">
      <c r="A10" s="1">
        <v>7</v>
      </c>
      <c r="B10" s="1">
        <f t="shared" si="0"/>
        <v>207097.36109375197</v>
      </c>
      <c r="C10" s="1">
        <f t="shared" si="1"/>
        <v>157097.36109375197</v>
      </c>
      <c r="D10" s="1">
        <f t="shared" si="3"/>
        <v>50000</v>
      </c>
      <c r="E10" s="1">
        <f t="shared" si="2"/>
        <v>6880000</v>
      </c>
      <c r="G10" s="1">
        <f>50/2</f>
        <v>25</v>
      </c>
    </row>
    <row r="11" spans="1:7" x14ac:dyDescent="0.2">
      <c r="A11" s="1">
        <v>8</v>
      </c>
      <c r="B11" s="1">
        <f t="shared" si="0"/>
        <v>210963.90250000195</v>
      </c>
      <c r="C11" s="1">
        <f t="shared" si="1"/>
        <v>155963.90250000195</v>
      </c>
      <c r="D11" s="1">
        <f t="shared" si="3"/>
        <v>55000</v>
      </c>
      <c r="E11" s="1">
        <f t="shared" si="2"/>
        <v>6825000</v>
      </c>
    </row>
    <row r="12" spans="1:7" x14ac:dyDescent="0.2">
      <c r="A12" s="1">
        <v>9</v>
      </c>
      <c r="B12" s="1">
        <f t="shared" si="0"/>
        <v>214717.09804687693</v>
      </c>
      <c r="C12" s="1">
        <f t="shared" si="1"/>
        <v>154717.09804687693</v>
      </c>
      <c r="D12" s="1">
        <f t="shared" si="3"/>
        <v>60000</v>
      </c>
      <c r="E12" s="1">
        <f t="shared" si="2"/>
        <v>6765000</v>
      </c>
    </row>
    <row r="13" spans="1:7" x14ac:dyDescent="0.2">
      <c r="A13" s="1">
        <v>10</v>
      </c>
      <c r="B13" s="1">
        <f t="shared" si="0"/>
        <v>218356.94773437691</v>
      </c>
      <c r="C13" s="1">
        <f t="shared" si="1"/>
        <v>153356.94773437691</v>
      </c>
      <c r="D13" s="1">
        <f t="shared" si="3"/>
        <v>65000</v>
      </c>
      <c r="E13" s="1">
        <f t="shared" si="2"/>
        <v>6700000</v>
      </c>
    </row>
    <row r="14" spans="1:7" x14ac:dyDescent="0.2">
      <c r="A14" s="1">
        <v>11</v>
      </c>
      <c r="B14" s="1">
        <f t="shared" si="0"/>
        <v>221883.4515625019</v>
      </c>
      <c r="C14" s="1">
        <f t="shared" si="1"/>
        <v>151883.4515625019</v>
      </c>
      <c r="D14" s="1">
        <f t="shared" si="3"/>
        <v>70000</v>
      </c>
      <c r="E14" s="1">
        <f t="shared" si="2"/>
        <v>6630000</v>
      </c>
    </row>
    <row r="15" spans="1:7" x14ac:dyDescent="0.2">
      <c r="A15" s="1">
        <v>12</v>
      </c>
      <c r="B15" s="1">
        <f t="shared" si="0"/>
        <v>225296.60953125186</v>
      </c>
      <c r="C15" s="1">
        <f t="shared" si="1"/>
        <v>150296.60953125186</v>
      </c>
      <c r="D15" s="1">
        <f t="shared" si="3"/>
        <v>75000</v>
      </c>
      <c r="E15" s="1">
        <f t="shared" si="2"/>
        <v>6555000</v>
      </c>
    </row>
    <row r="16" spans="1:7" x14ac:dyDescent="0.2">
      <c r="A16" s="1">
        <v>13</v>
      </c>
      <c r="B16" s="1">
        <f t="shared" si="0"/>
        <v>228596.42164062685</v>
      </c>
      <c r="C16" s="1">
        <f t="shared" si="1"/>
        <v>148596.42164062685</v>
      </c>
      <c r="D16" s="1">
        <f t="shared" si="3"/>
        <v>80000</v>
      </c>
      <c r="E16" s="1">
        <f t="shared" si="2"/>
        <v>6475000</v>
      </c>
    </row>
    <row r="17" spans="1:5" x14ac:dyDescent="0.2">
      <c r="A17" s="1">
        <v>14</v>
      </c>
      <c r="B17" s="1">
        <f t="shared" si="0"/>
        <v>231782.88789062682</v>
      </c>
      <c r="C17" s="1">
        <f t="shared" si="1"/>
        <v>146782.88789062682</v>
      </c>
      <c r="D17" s="1">
        <f t="shared" si="3"/>
        <v>85000</v>
      </c>
      <c r="E17" s="1">
        <f t="shared" si="2"/>
        <v>6390000</v>
      </c>
    </row>
    <row r="18" spans="1:5" x14ac:dyDescent="0.2">
      <c r="A18" s="1">
        <v>15</v>
      </c>
      <c r="B18" s="1">
        <f t="shared" si="0"/>
        <v>234856.00828125179</v>
      </c>
      <c r="C18" s="1">
        <f t="shared" si="1"/>
        <v>144856.00828125179</v>
      </c>
      <c r="D18" s="1">
        <f t="shared" si="3"/>
        <v>90000</v>
      </c>
      <c r="E18" s="1">
        <f t="shared" si="2"/>
        <v>6300000</v>
      </c>
    </row>
    <row r="19" spans="1:5" x14ac:dyDescent="0.2">
      <c r="A19" s="1">
        <v>16</v>
      </c>
      <c r="B19" s="1">
        <f t="shared" si="0"/>
        <v>237815.78281250177</v>
      </c>
      <c r="C19" s="1">
        <f t="shared" si="1"/>
        <v>142815.78281250177</v>
      </c>
      <c r="D19" s="1">
        <f t="shared" si="3"/>
        <v>95000</v>
      </c>
      <c r="E19" s="1">
        <f t="shared" si="2"/>
        <v>6205000</v>
      </c>
    </row>
    <row r="20" spans="1:5" x14ac:dyDescent="0.2">
      <c r="A20" s="1">
        <v>17</v>
      </c>
      <c r="B20" s="1">
        <f t="shared" si="0"/>
        <v>240662.21148437675</v>
      </c>
      <c r="C20" s="1">
        <f t="shared" si="1"/>
        <v>140662.21148437675</v>
      </c>
      <c r="D20" s="1">
        <f t="shared" si="3"/>
        <v>100000</v>
      </c>
      <c r="E20" s="1">
        <f t="shared" si="2"/>
        <v>6105000</v>
      </c>
    </row>
    <row r="21" spans="1:5" x14ac:dyDescent="0.2">
      <c r="A21" s="1">
        <v>18</v>
      </c>
      <c r="B21" s="1">
        <f t="shared" si="0"/>
        <v>243395.29429687673</v>
      </c>
      <c r="C21" s="1">
        <f t="shared" si="1"/>
        <v>138395.29429687673</v>
      </c>
      <c r="D21" s="1">
        <f t="shared" si="3"/>
        <v>105000</v>
      </c>
      <c r="E21" s="1">
        <f t="shared" si="2"/>
        <v>6000000</v>
      </c>
    </row>
    <row r="22" spans="1:5" x14ac:dyDescent="0.2">
      <c r="A22" s="1">
        <v>19</v>
      </c>
      <c r="B22" s="1">
        <f t="shared" si="0"/>
        <v>246015.03125000169</v>
      </c>
      <c r="C22" s="1">
        <f t="shared" si="1"/>
        <v>136015.03125000169</v>
      </c>
      <c r="D22" s="1">
        <f t="shared" si="3"/>
        <v>110000</v>
      </c>
      <c r="E22" s="1">
        <f t="shared" si="2"/>
        <v>5890000</v>
      </c>
    </row>
    <row r="23" spans="1:5" x14ac:dyDescent="0.2">
      <c r="A23" s="1">
        <v>20</v>
      </c>
      <c r="B23" s="1">
        <f t="shared" si="0"/>
        <v>248521.42234375168</v>
      </c>
      <c r="C23" s="1">
        <f t="shared" si="1"/>
        <v>133521.42234375168</v>
      </c>
      <c r="D23" s="1">
        <f t="shared" si="3"/>
        <v>115000</v>
      </c>
      <c r="E23" s="1">
        <f t="shared" si="2"/>
        <v>5775000</v>
      </c>
    </row>
    <row r="24" spans="1:5" x14ac:dyDescent="0.2">
      <c r="A24" s="1">
        <v>21</v>
      </c>
      <c r="B24" s="1">
        <f t="shared" si="0"/>
        <v>250914.46757812664</v>
      </c>
      <c r="C24" s="1">
        <f t="shared" si="1"/>
        <v>130914.46757812663</v>
      </c>
      <c r="D24" s="1">
        <f t="shared" si="3"/>
        <v>120000</v>
      </c>
      <c r="E24" s="1">
        <f t="shared" si="2"/>
        <v>5655000</v>
      </c>
    </row>
    <row r="25" spans="1:5" x14ac:dyDescent="0.2">
      <c r="A25" s="1">
        <v>22</v>
      </c>
      <c r="B25" s="1">
        <f t="shared" si="0"/>
        <v>253194.16695312661</v>
      </c>
      <c r="C25" s="1">
        <f t="shared" si="1"/>
        <v>128194.16695312659</v>
      </c>
      <c r="D25" s="1">
        <f t="shared" si="3"/>
        <v>125000</v>
      </c>
      <c r="E25" s="1">
        <f t="shared" si="2"/>
        <v>5530000</v>
      </c>
    </row>
    <row r="26" spans="1:5" x14ac:dyDescent="0.2">
      <c r="A26" s="1">
        <v>23</v>
      </c>
      <c r="B26" s="1">
        <f t="shared" si="0"/>
        <v>255360.52046875155</v>
      </c>
      <c r="C26" s="1">
        <f t="shared" si="1"/>
        <v>125360.52046875157</v>
      </c>
      <c r="D26" s="1">
        <f t="shared" si="3"/>
        <v>130000</v>
      </c>
      <c r="E26" s="1">
        <f t="shared" si="2"/>
        <v>5400000</v>
      </c>
    </row>
    <row r="27" spans="1:5" x14ac:dyDescent="0.2">
      <c r="A27" s="1">
        <v>24</v>
      </c>
      <c r="B27" s="1">
        <f t="shared" si="0"/>
        <v>257413.52812500153</v>
      </c>
      <c r="C27" s="1">
        <f t="shared" si="1"/>
        <v>122413.52812500153</v>
      </c>
      <c r="D27" s="1">
        <f t="shared" si="3"/>
        <v>135000</v>
      </c>
      <c r="E27" s="1">
        <f t="shared" si="2"/>
        <v>5265000</v>
      </c>
    </row>
    <row r="28" spans="1:5" x14ac:dyDescent="0.2">
      <c r="A28" s="1">
        <v>25</v>
      </c>
      <c r="B28" s="1">
        <f t="shared" si="0"/>
        <v>259353.18992187647</v>
      </c>
      <c r="C28" s="1">
        <f t="shared" si="1"/>
        <v>119353.18992187649</v>
      </c>
      <c r="D28" s="1">
        <f t="shared" si="3"/>
        <v>140000</v>
      </c>
      <c r="E28" s="1">
        <f t="shared" si="2"/>
        <v>5125000</v>
      </c>
    </row>
    <row r="29" spans="1:5" x14ac:dyDescent="0.2">
      <c r="A29" s="1">
        <v>26</v>
      </c>
      <c r="B29" s="1">
        <f t="shared" si="0"/>
        <v>261179.50585937646</v>
      </c>
      <c r="C29" s="1">
        <f t="shared" si="1"/>
        <v>116179.50585937644</v>
      </c>
      <c r="D29" s="1">
        <f t="shared" si="3"/>
        <v>145000</v>
      </c>
      <c r="E29" s="1">
        <f t="shared" si="2"/>
        <v>4980000</v>
      </c>
    </row>
    <row r="30" spans="1:5" x14ac:dyDescent="0.2">
      <c r="A30" s="1">
        <v>27</v>
      </c>
      <c r="B30" s="1">
        <f t="shared" si="0"/>
        <v>262892.47593750141</v>
      </c>
      <c r="C30" s="1">
        <f t="shared" si="1"/>
        <v>112892.47593750141</v>
      </c>
      <c r="D30" s="1">
        <f t="shared" si="3"/>
        <v>150000</v>
      </c>
      <c r="E30" s="1">
        <f t="shared" si="2"/>
        <v>4830000</v>
      </c>
    </row>
    <row r="31" spans="1:5" x14ac:dyDescent="0.2">
      <c r="A31" s="1">
        <v>28</v>
      </c>
      <c r="B31" s="1">
        <f t="shared" si="0"/>
        <v>264492.10015625134</v>
      </c>
      <c r="C31" s="1">
        <f t="shared" si="1"/>
        <v>109492.10015625137</v>
      </c>
      <c r="D31" s="1">
        <f t="shared" si="3"/>
        <v>155000</v>
      </c>
      <c r="E31" s="1">
        <f t="shared" si="2"/>
        <v>4675000</v>
      </c>
    </row>
    <row r="32" spans="1:5" x14ac:dyDescent="0.2">
      <c r="A32" s="1">
        <v>29</v>
      </c>
      <c r="B32" s="1">
        <f t="shared" si="0"/>
        <v>265978.3785156263</v>
      </c>
      <c r="C32" s="1">
        <f t="shared" si="1"/>
        <v>105978.37851562632</v>
      </c>
      <c r="D32" s="1">
        <f t="shared" si="3"/>
        <v>160000</v>
      </c>
      <c r="E32" s="1">
        <f t="shared" si="2"/>
        <v>4515000</v>
      </c>
    </row>
    <row r="33" spans="1:5" x14ac:dyDescent="0.2">
      <c r="A33" s="1">
        <v>30</v>
      </c>
      <c r="B33" s="1">
        <f t="shared" si="0"/>
        <v>267351.3110156263</v>
      </c>
      <c r="C33" s="1">
        <f t="shared" si="1"/>
        <v>102351.31101562627</v>
      </c>
      <c r="D33" s="1">
        <f t="shared" si="3"/>
        <v>165000</v>
      </c>
      <c r="E33" s="1">
        <f t="shared" si="2"/>
        <v>4350000</v>
      </c>
    </row>
    <row r="34" spans="1:5" x14ac:dyDescent="0.2">
      <c r="A34" s="1">
        <v>31</v>
      </c>
      <c r="B34" s="1">
        <f t="shared" si="0"/>
        <v>268610.89765625121</v>
      </c>
      <c r="C34" s="1">
        <f t="shared" si="1"/>
        <v>98610.897656251225</v>
      </c>
      <c r="D34" s="1">
        <f t="shared" si="3"/>
        <v>170000</v>
      </c>
      <c r="E34" s="1">
        <f t="shared" si="2"/>
        <v>4180000</v>
      </c>
    </row>
    <row r="35" spans="1:5" x14ac:dyDescent="0.2">
      <c r="A35" s="1">
        <v>32</v>
      </c>
      <c r="B35" s="1">
        <f t="shared" si="0"/>
        <v>269757.13843750115</v>
      </c>
      <c r="C35" s="1">
        <f t="shared" si="1"/>
        <v>94757.138437501184</v>
      </c>
      <c r="D35" s="1">
        <f t="shared" si="3"/>
        <v>175000</v>
      </c>
      <c r="E35" s="1">
        <f t="shared" si="2"/>
        <v>4005000</v>
      </c>
    </row>
    <row r="36" spans="1:5" x14ac:dyDescent="0.2">
      <c r="A36" s="1">
        <v>33</v>
      </c>
      <c r="B36" s="1">
        <f t="shared" si="0"/>
        <v>270790.03335937613</v>
      </c>
      <c r="C36" s="1">
        <f t="shared" si="1"/>
        <v>90790.033359376132</v>
      </c>
      <c r="D36" s="1">
        <f t="shared" si="3"/>
        <v>180000</v>
      </c>
      <c r="E36" s="1">
        <f t="shared" si="2"/>
        <v>3825000</v>
      </c>
    </row>
    <row r="37" spans="1:5" x14ac:dyDescent="0.2">
      <c r="A37" s="1">
        <v>34</v>
      </c>
      <c r="B37" s="1">
        <f t="shared" si="0"/>
        <v>271709.58242187608</v>
      </c>
      <c r="C37" s="1">
        <f t="shared" si="1"/>
        <v>86709.582421876083</v>
      </c>
      <c r="D37" s="1">
        <f t="shared" si="3"/>
        <v>185000</v>
      </c>
      <c r="E37" s="1">
        <f t="shared" si="2"/>
        <v>3640000</v>
      </c>
    </row>
    <row r="38" spans="1:5" x14ac:dyDescent="0.2">
      <c r="A38" s="1">
        <v>35</v>
      </c>
      <c r="B38" s="1">
        <f t="shared" si="0"/>
        <v>272515.78562500101</v>
      </c>
      <c r="C38" s="1">
        <f t="shared" si="1"/>
        <v>82515.785625001023</v>
      </c>
      <c r="D38" s="1">
        <f t="shared" si="3"/>
        <v>190000</v>
      </c>
      <c r="E38" s="1">
        <f t="shared" si="2"/>
        <v>3450000</v>
      </c>
    </row>
    <row r="39" spans="1:5" x14ac:dyDescent="0.2">
      <c r="A39" s="1">
        <v>36</v>
      </c>
      <c r="B39" s="1">
        <f t="shared" si="0"/>
        <v>273208.64296875097</v>
      </c>
      <c r="C39" s="1">
        <f t="shared" si="1"/>
        <v>78208.642968750981</v>
      </c>
      <c r="D39" s="1">
        <f t="shared" si="3"/>
        <v>195000</v>
      </c>
      <c r="E39" s="1">
        <f t="shared" si="2"/>
        <v>3255000</v>
      </c>
    </row>
    <row r="40" spans="1:5" x14ac:dyDescent="0.2">
      <c r="A40" s="1">
        <v>37</v>
      </c>
      <c r="B40" s="1">
        <f t="shared" si="0"/>
        <v>273788.1544531259</v>
      </c>
      <c r="C40" s="1">
        <f t="shared" si="1"/>
        <v>73788.154453125913</v>
      </c>
      <c r="D40" s="1">
        <f t="shared" si="3"/>
        <v>200000</v>
      </c>
      <c r="E40" s="1">
        <f t="shared" si="2"/>
        <v>3055000</v>
      </c>
    </row>
    <row r="41" spans="1:5" x14ac:dyDescent="0.2">
      <c r="A41" s="1">
        <v>38</v>
      </c>
      <c r="B41" s="1">
        <f t="shared" si="0"/>
        <v>274254.32007812586</v>
      </c>
      <c r="C41" s="1">
        <f t="shared" si="1"/>
        <v>69254.320078125864</v>
      </c>
      <c r="D41" s="1">
        <f t="shared" si="3"/>
        <v>205000</v>
      </c>
      <c r="E41" s="1">
        <f t="shared" si="2"/>
        <v>2850000</v>
      </c>
    </row>
    <row r="42" spans="1:5" x14ac:dyDescent="0.2">
      <c r="A42" s="1">
        <v>39</v>
      </c>
      <c r="B42" s="1">
        <f t="shared" si="0"/>
        <v>274607.1398437508</v>
      </c>
      <c r="C42" s="1">
        <f t="shared" si="1"/>
        <v>64607.139843750803</v>
      </c>
      <c r="D42" s="1">
        <f t="shared" si="3"/>
        <v>210000</v>
      </c>
      <c r="E42" s="1">
        <f t="shared" si="2"/>
        <v>2640000</v>
      </c>
    </row>
    <row r="43" spans="1:5" x14ac:dyDescent="0.2">
      <c r="A43" s="1">
        <v>40</v>
      </c>
      <c r="B43" s="1">
        <f t="shared" si="0"/>
        <v>274846.61375000072</v>
      </c>
      <c r="C43" s="1">
        <f t="shared" si="1"/>
        <v>59846.613750000746</v>
      </c>
      <c r="D43" s="1">
        <f t="shared" si="3"/>
        <v>215000</v>
      </c>
      <c r="E43" s="1">
        <f t="shared" si="2"/>
        <v>2425000</v>
      </c>
    </row>
    <row r="44" spans="1:5" x14ac:dyDescent="0.2">
      <c r="A44" s="1">
        <v>41</v>
      </c>
      <c r="B44" s="1">
        <f t="shared" si="0"/>
        <v>274972.74179687566</v>
      </c>
      <c r="C44" s="1">
        <f t="shared" si="1"/>
        <v>54972.741796875685</v>
      </c>
      <c r="D44" s="1">
        <f t="shared" si="3"/>
        <v>220000</v>
      </c>
      <c r="E44" s="1">
        <f t="shared" si="2"/>
        <v>2205000</v>
      </c>
    </row>
    <row r="45" spans="1:5" x14ac:dyDescent="0.2">
      <c r="A45" s="1">
        <v>42</v>
      </c>
      <c r="B45" s="1">
        <f t="shared" si="0"/>
        <v>274985.52398437564</v>
      </c>
      <c r="C45" s="1">
        <f t="shared" si="1"/>
        <v>49985.523984375621</v>
      </c>
      <c r="D45" s="1">
        <f t="shared" si="3"/>
        <v>225000</v>
      </c>
      <c r="E45" s="1">
        <f t="shared" si="2"/>
        <v>1980000</v>
      </c>
    </row>
    <row r="46" spans="1:5" x14ac:dyDescent="0.2">
      <c r="A46" s="1">
        <v>43</v>
      </c>
      <c r="B46" s="1">
        <f t="shared" si="0"/>
        <v>274884.96031250054</v>
      </c>
      <c r="C46" s="1">
        <f t="shared" si="1"/>
        <v>44884.96031250056</v>
      </c>
      <c r="D46" s="1">
        <f t="shared" si="3"/>
        <v>230000</v>
      </c>
      <c r="E46" s="1">
        <f t="shared" si="2"/>
        <v>1750000</v>
      </c>
    </row>
    <row r="47" spans="1:5" x14ac:dyDescent="0.2">
      <c r="A47" s="1">
        <v>44</v>
      </c>
      <c r="B47" s="1">
        <f t="shared" si="0"/>
        <v>274671.05078125047</v>
      </c>
      <c r="C47" s="1">
        <f t="shared" si="1"/>
        <v>39671.050781250495</v>
      </c>
      <c r="D47" s="1">
        <f t="shared" si="3"/>
        <v>235000</v>
      </c>
      <c r="E47" s="1">
        <f t="shared" si="2"/>
        <v>1515000</v>
      </c>
    </row>
    <row r="48" spans="1:5" x14ac:dyDescent="0.2">
      <c r="A48" s="1">
        <v>45</v>
      </c>
      <c r="B48" s="1">
        <f t="shared" si="0"/>
        <v>274343.79539062543</v>
      </c>
      <c r="C48" s="1">
        <f t="shared" si="1"/>
        <v>34343.795390625426</v>
      </c>
      <c r="D48" s="1">
        <f t="shared" si="3"/>
        <v>240000</v>
      </c>
      <c r="E48" s="1">
        <f t="shared" si="2"/>
        <v>1275000</v>
      </c>
    </row>
    <row r="49" spans="1:5" x14ac:dyDescent="0.2">
      <c r="A49" s="1">
        <v>46</v>
      </c>
      <c r="B49" s="1">
        <f t="shared" si="0"/>
        <v>273903.19414062536</v>
      </c>
      <c r="C49" s="1">
        <f t="shared" si="1"/>
        <v>28903.194140625361</v>
      </c>
      <c r="D49" s="1">
        <f t="shared" si="3"/>
        <v>245000</v>
      </c>
      <c r="E49" s="1">
        <f t="shared" si="2"/>
        <v>1030000</v>
      </c>
    </row>
    <row r="50" spans="1:5" x14ac:dyDescent="0.2">
      <c r="A50" s="1">
        <v>47</v>
      </c>
      <c r="B50" s="1">
        <f t="shared" si="0"/>
        <v>273349.24703125027</v>
      </c>
      <c r="C50" s="1">
        <f t="shared" si="1"/>
        <v>23349.247031250292</v>
      </c>
      <c r="D50" s="1">
        <f t="shared" si="3"/>
        <v>250000</v>
      </c>
      <c r="E50" s="1">
        <f t="shared" si="2"/>
        <v>780000</v>
      </c>
    </row>
    <row r="51" spans="1:5" x14ac:dyDescent="0.2">
      <c r="A51" s="1">
        <v>48</v>
      </c>
      <c r="B51" s="1">
        <f t="shared" si="0"/>
        <v>272681.95406250021</v>
      </c>
      <c r="C51" s="1">
        <f t="shared" si="1"/>
        <v>17681.954062500219</v>
      </c>
      <c r="D51" s="1">
        <f t="shared" si="3"/>
        <v>255000</v>
      </c>
      <c r="E51" s="1">
        <f t="shared" si="2"/>
        <v>525000</v>
      </c>
    </row>
    <row r="52" spans="1:5" x14ac:dyDescent="0.2">
      <c r="A52" s="1">
        <v>49</v>
      </c>
      <c r="B52" s="1">
        <f t="shared" si="0"/>
        <v>271901.31523437513</v>
      </c>
      <c r="C52" s="1">
        <f t="shared" si="1"/>
        <v>11901.315234375148</v>
      </c>
      <c r="D52" s="1">
        <f t="shared" si="3"/>
        <v>260000</v>
      </c>
      <c r="E52" s="1">
        <f t="shared" si="2"/>
        <v>265000</v>
      </c>
    </row>
    <row r="53" spans="1:5" x14ac:dyDescent="0.2">
      <c r="A53" s="1">
        <v>50</v>
      </c>
      <c r="B53" s="1">
        <f t="shared" si="0"/>
        <v>271007.33054687508</v>
      </c>
      <c r="C53" s="1">
        <f t="shared" si="1"/>
        <v>6007.330546875075</v>
      </c>
      <c r="D53" s="1">
        <f t="shared" si="3"/>
        <v>265000</v>
      </c>
      <c r="E53" s="1">
        <f t="shared" si="2"/>
        <v>0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5"/>
  <sheetViews>
    <sheetView workbookViewId="0">
      <selection activeCell="D22" sqref="D22"/>
    </sheetView>
  </sheetViews>
  <sheetFormatPr defaultColWidth="11.42578125" defaultRowHeight="12.75" x14ac:dyDescent="0.2"/>
  <cols>
    <col min="1" max="16384" width="11.42578125" style="1"/>
  </cols>
  <sheetData>
    <row r="1" spans="1:10" x14ac:dyDescent="0.2">
      <c r="A1" s="1" t="s">
        <v>6</v>
      </c>
      <c r="B1" s="1">
        <f>15000*6*(1+5/12*0.008*6)*((1+0.008*6)^10-1)/(0.008*6)</f>
        <v>1143928.7086426318</v>
      </c>
    </row>
    <row r="2" spans="1:10" x14ac:dyDescent="0.2">
      <c r="A2" s="1" t="s">
        <v>7</v>
      </c>
      <c r="B2" s="1">
        <f>50000*2*(1+1/4*0.008*6)*((1+0.008*6)^10-1)/(0.008*6)</f>
        <v>1261063.0208565833</v>
      </c>
      <c r="C2" s="1">
        <f>15*12</f>
        <v>180</v>
      </c>
    </row>
    <row r="4" spans="1:10" x14ac:dyDescent="0.2">
      <c r="A4" s="1" t="s">
        <v>8</v>
      </c>
      <c r="B4" s="1">
        <f>B1+B2</f>
        <v>2404991.7294992153</v>
      </c>
      <c r="D4" s="1" t="s">
        <v>0</v>
      </c>
      <c r="E4" s="1" t="s">
        <v>1</v>
      </c>
      <c r="F4" s="1" t="s">
        <v>2</v>
      </c>
      <c r="G4" s="1" t="s">
        <v>3</v>
      </c>
    </row>
    <row r="5" spans="1:10" x14ac:dyDescent="0.2">
      <c r="C5" s="1">
        <v>0</v>
      </c>
      <c r="G5" s="1">
        <f>6000000-B4</f>
        <v>3595008.2705007847</v>
      </c>
    </row>
    <row r="6" spans="1:10" x14ac:dyDescent="0.2">
      <c r="C6" s="1">
        <v>1</v>
      </c>
      <c r="D6" s="2">
        <f>E6+F6</f>
        <v>52926.51064903933</v>
      </c>
      <c r="E6" s="1">
        <f>0.11/12*G5</f>
        <v>32954.242479590524</v>
      </c>
      <c r="F6" s="1">
        <f>G5/180</f>
        <v>19972.268169448806</v>
      </c>
      <c r="G6" s="1">
        <f>G5-F6</f>
        <v>3575036.002331336</v>
      </c>
    </row>
    <row r="7" spans="1:10" x14ac:dyDescent="0.2">
      <c r="C7" s="1">
        <v>2</v>
      </c>
      <c r="D7" s="2">
        <f>E7+F7</f>
        <v>52743.431524152722</v>
      </c>
      <c r="E7" s="1">
        <f>0.11/12*G6</f>
        <v>32771.163354703916</v>
      </c>
      <c r="F7" s="1">
        <f>F6</f>
        <v>19972.268169448806</v>
      </c>
      <c r="G7" s="1">
        <f>G6-F7</f>
        <v>3555063.7341618873</v>
      </c>
      <c r="I7" s="1">
        <f>E7-E6</f>
        <v>-183.07912488660804</v>
      </c>
    </row>
    <row r="8" spans="1:10" x14ac:dyDescent="0.2">
      <c r="C8" s="1">
        <v>3</v>
      </c>
      <c r="D8" s="2">
        <f t="shared" ref="D8:D71" si="0">E8+F8</f>
        <v>52560.352399266107</v>
      </c>
      <c r="E8" s="1">
        <f t="shared" ref="E8:E71" si="1">0.11/12*G7</f>
        <v>32588.084229817301</v>
      </c>
      <c r="F8" s="1">
        <f t="shared" ref="F8:F71" si="2">F7</f>
        <v>19972.268169448806</v>
      </c>
      <c r="G8" s="1">
        <f t="shared" ref="G8:G71" si="3">G7-F8</f>
        <v>3535091.4659924386</v>
      </c>
      <c r="I8" s="6"/>
    </row>
    <row r="9" spans="1:10" x14ac:dyDescent="0.2">
      <c r="C9" s="1">
        <v>4</v>
      </c>
      <c r="D9" s="2">
        <f t="shared" si="0"/>
        <v>52377.273274379491</v>
      </c>
      <c r="E9" s="1">
        <f t="shared" si="1"/>
        <v>32405.005104930686</v>
      </c>
      <c r="F9" s="1">
        <f t="shared" si="2"/>
        <v>19972.268169448806</v>
      </c>
      <c r="G9" s="1">
        <f t="shared" si="3"/>
        <v>3515119.1978229899</v>
      </c>
      <c r="H9" s="4" t="s">
        <v>4</v>
      </c>
      <c r="I9" s="10">
        <f>13*12/2*(D6*2+(12*13-1)*I7)</f>
        <v>6043109.0413710447</v>
      </c>
      <c r="J9" s="5"/>
    </row>
    <row r="10" spans="1:10" x14ac:dyDescent="0.2">
      <c r="C10" s="1">
        <v>5</v>
      </c>
      <c r="D10" s="2">
        <f t="shared" si="0"/>
        <v>52194.194149492876</v>
      </c>
      <c r="E10" s="1">
        <f t="shared" si="1"/>
        <v>32221.925980044074</v>
      </c>
      <c r="F10" s="1">
        <f t="shared" si="2"/>
        <v>19972.268169448806</v>
      </c>
      <c r="G10" s="1">
        <f t="shared" si="3"/>
        <v>3495146.9296535412</v>
      </c>
      <c r="I10" s="8"/>
    </row>
    <row r="11" spans="1:10" x14ac:dyDescent="0.2">
      <c r="C11" s="1">
        <v>6</v>
      </c>
      <c r="D11" s="2">
        <f t="shared" si="0"/>
        <v>52011.115024606268</v>
      </c>
      <c r="E11" s="1">
        <f t="shared" si="1"/>
        <v>32038.846855157462</v>
      </c>
      <c r="F11" s="1">
        <f t="shared" si="2"/>
        <v>19972.268169448806</v>
      </c>
      <c r="G11" s="1">
        <f t="shared" si="3"/>
        <v>3475174.6614840925</v>
      </c>
      <c r="H11" s="4" t="s">
        <v>5</v>
      </c>
      <c r="I11" s="9">
        <f>SUM(D6:D161)</f>
        <v>6043109.0413709823</v>
      </c>
      <c r="J11" s="5"/>
    </row>
    <row r="12" spans="1:10" x14ac:dyDescent="0.2">
      <c r="C12" s="1">
        <v>7</v>
      </c>
      <c r="D12" s="2">
        <f t="shared" si="0"/>
        <v>51828.035899719653</v>
      </c>
      <c r="E12" s="1">
        <f t="shared" si="1"/>
        <v>31855.767730270847</v>
      </c>
      <c r="F12" s="1">
        <f t="shared" si="2"/>
        <v>19972.268169448806</v>
      </c>
      <c r="G12" s="1">
        <f t="shared" si="3"/>
        <v>3455202.3933146438</v>
      </c>
      <c r="I12" s="7"/>
    </row>
    <row r="13" spans="1:10" x14ac:dyDescent="0.2">
      <c r="C13" s="1">
        <v>8</v>
      </c>
      <c r="D13" s="2">
        <f t="shared" si="0"/>
        <v>51644.956774833045</v>
      </c>
      <c r="E13" s="1">
        <f t="shared" si="1"/>
        <v>31672.688605384235</v>
      </c>
      <c r="F13" s="1">
        <f t="shared" si="2"/>
        <v>19972.268169448806</v>
      </c>
      <c r="G13" s="1">
        <f t="shared" si="3"/>
        <v>3435230.1251451951</v>
      </c>
    </row>
    <row r="14" spans="1:10" x14ac:dyDescent="0.2">
      <c r="C14" s="1">
        <v>9</v>
      </c>
      <c r="D14" s="2">
        <f t="shared" si="0"/>
        <v>51461.877649946429</v>
      </c>
      <c r="E14" s="1">
        <f t="shared" si="1"/>
        <v>31489.60948049762</v>
      </c>
      <c r="F14" s="1">
        <f t="shared" si="2"/>
        <v>19972.268169448806</v>
      </c>
      <c r="G14" s="1">
        <f t="shared" si="3"/>
        <v>3415257.8569757463</v>
      </c>
    </row>
    <row r="15" spans="1:10" x14ac:dyDescent="0.2">
      <c r="C15" s="1">
        <v>10</v>
      </c>
      <c r="D15" s="2">
        <f t="shared" si="0"/>
        <v>51278.798525059814</v>
      </c>
      <c r="E15" s="1">
        <f t="shared" si="1"/>
        <v>31306.530355611008</v>
      </c>
      <c r="F15" s="1">
        <f t="shared" si="2"/>
        <v>19972.268169448806</v>
      </c>
      <c r="G15" s="1">
        <f t="shared" si="3"/>
        <v>3395285.5888062976</v>
      </c>
    </row>
    <row r="16" spans="1:10" x14ac:dyDescent="0.2">
      <c r="C16" s="1">
        <v>11</v>
      </c>
      <c r="D16" s="2">
        <f t="shared" si="0"/>
        <v>51095.719400173199</v>
      </c>
      <c r="E16" s="1">
        <f t="shared" si="1"/>
        <v>31123.451230724397</v>
      </c>
      <c r="F16" s="1">
        <f t="shared" si="2"/>
        <v>19972.268169448806</v>
      </c>
      <c r="G16" s="1">
        <f t="shared" si="3"/>
        <v>3375313.3206368489</v>
      </c>
    </row>
    <row r="17" spans="3:7" x14ac:dyDescent="0.2">
      <c r="C17" s="1">
        <v>12</v>
      </c>
      <c r="D17" s="2">
        <f t="shared" si="0"/>
        <v>50912.640275286583</v>
      </c>
      <c r="E17" s="1">
        <f t="shared" si="1"/>
        <v>30940.372105837781</v>
      </c>
      <c r="F17" s="1">
        <f t="shared" si="2"/>
        <v>19972.268169448806</v>
      </c>
      <c r="G17" s="1">
        <f t="shared" si="3"/>
        <v>3355341.0524674002</v>
      </c>
    </row>
    <row r="18" spans="3:7" x14ac:dyDescent="0.2">
      <c r="C18" s="1">
        <v>13</v>
      </c>
      <c r="D18" s="2">
        <f t="shared" si="0"/>
        <v>50729.561150399975</v>
      </c>
      <c r="E18" s="1">
        <f t="shared" si="1"/>
        <v>30757.29298095117</v>
      </c>
      <c r="F18" s="1">
        <f t="shared" si="2"/>
        <v>19972.268169448806</v>
      </c>
      <c r="G18" s="1">
        <f t="shared" si="3"/>
        <v>3335368.7842979515</v>
      </c>
    </row>
    <row r="19" spans="3:7" x14ac:dyDescent="0.2">
      <c r="C19" s="1">
        <v>14</v>
      </c>
      <c r="D19" s="2">
        <f t="shared" si="0"/>
        <v>50546.48202551336</v>
      </c>
      <c r="E19" s="1">
        <f t="shared" si="1"/>
        <v>30574.213856064554</v>
      </c>
      <c r="F19" s="1">
        <f t="shared" si="2"/>
        <v>19972.268169448806</v>
      </c>
      <c r="G19" s="1">
        <f t="shared" si="3"/>
        <v>3315396.5161285028</v>
      </c>
    </row>
    <row r="20" spans="3:7" x14ac:dyDescent="0.2">
      <c r="C20" s="1">
        <v>15</v>
      </c>
      <c r="D20" s="2">
        <f t="shared" si="0"/>
        <v>50363.402900626752</v>
      </c>
      <c r="E20" s="1">
        <f t="shared" si="1"/>
        <v>30391.134731177943</v>
      </c>
      <c r="F20" s="1">
        <f t="shared" si="2"/>
        <v>19972.268169448806</v>
      </c>
      <c r="G20" s="1">
        <f t="shared" si="3"/>
        <v>3295424.2479590541</v>
      </c>
    </row>
    <row r="21" spans="3:7" x14ac:dyDescent="0.2">
      <c r="C21" s="1">
        <v>16</v>
      </c>
      <c r="D21" s="2">
        <f t="shared" si="0"/>
        <v>50180.323775740137</v>
      </c>
      <c r="E21" s="1">
        <f t="shared" si="1"/>
        <v>30208.055606291327</v>
      </c>
      <c r="F21" s="1">
        <f t="shared" si="2"/>
        <v>19972.268169448806</v>
      </c>
      <c r="G21" s="1">
        <f t="shared" si="3"/>
        <v>3275451.9797896054</v>
      </c>
    </row>
    <row r="22" spans="3:7" x14ac:dyDescent="0.2">
      <c r="C22" s="1">
        <v>17</v>
      </c>
      <c r="D22" s="2">
        <f t="shared" si="0"/>
        <v>49997.244650853521</v>
      </c>
      <c r="E22" s="1">
        <f t="shared" si="1"/>
        <v>30024.976481404716</v>
      </c>
      <c r="F22" s="1">
        <f t="shared" si="2"/>
        <v>19972.268169448806</v>
      </c>
      <c r="G22" s="1">
        <f t="shared" si="3"/>
        <v>3255479.7116201567</v>
      </c>
    </row>
    <row r="23" spans="3:7" x14ac:dyDescent="0.2">
      <c r="C23" s="1">
        <v>18</v>
      </c>
      <c r="D23" s="2">
        <f t="shared" si="0"/>
        <v>49814.165525966906</v>
      </c>
      <c r="E23" s="1">
        <f t="shared" si="1"/>
        <v>29841.897356518104</v>
      </c>
      <c r="F23" s="1">
        <f t="shared" si="2"/>
        <v>19972.268169448806</v>
      </c>
      <c r="G23" s="1">
        <f t="shared" si="3"/>
        <v>3235507.4434507079</v>
      </c>
    </row>
    <row r="24" spans="3:7" x14ac:dyDescent="0.2">
      <c r="C24" s="1">
        <v>19</v>
      </c>
      <c r="D24" s="2">
        <f t="shared" si="0"/>
        <v>49631.086401080291</v>
      </c>
      <c r="E24" s="1">
        <f t="shared" si="1"/>
        <v>29658.818231631489</v>
      </c>
      <c r="F24" s="1">
        <f t="shared" si="2"/>
        <v>19972.268169448806</v>
      </c>
      <c r="G24" s="1">
        <f t="shared" si="3"/>
        <v>3215535.1752812592</v>
      </c>
    </row>
    <row r="25" spans="3:7" x14ac:dyDescent="0.2">
      <c r="C25" s="1">
        <v>20</v>
      </c>
      <c r="D25" s="2">
        <f t="shared" si="0"/>
        <v>49448.007276193683</v>
      </c>
      <c r="E25" s="1">
        <f t="shared" si="1"/>
        <v>29475.739106744877</v>
      </c>
      <c r="F25" s="1">
        <f t="shared" si="2"/>
        <v>19972.268169448806</v>
      </c>
      <c r="G25" s="1">
        <f t="shared" si="3"/>
        <v>3195562.9071118105</v>
      </c>
    </row>
    <row r="26" spans="3:7" x14ac:dyDescent="0.2">
      <c r="C26" s="1">
        <v>21</v>
      </c>
      <c r="D26" s="2">
        <f t="shared" si="0"/>
        <v>49264.928151307067</v>
      </c>
      <c r="E26" s="1">
        <f t="shared" si="1"/>
        <v>29292.659981858262</v>
      </c>
      <c r="F26" s="1">
        <f t="shared" si="2"/>
        <v>19972.268169448806</v>
      </c>
      <c r="G26" s="1">
        <f t="shared" si="3"/>
        <v>3175590.6389423618</v>
      </c>
    </row>
    <row r="27" spans="3:7" x14ac:dyDescent="0.2">
      <c r="C27" s="1">
        <v>22</v>
      </c>
      <c r="D27" s="2">
        <f t="shared" si="0"/>
        <v>49081.849026420459</v>
      </c>
      <c r="E27" s="1">
        <f t="shared" si="1"/>
        <v>29109.58085697165</v>
      </c>
      <c r="F27" s="1">
        <f t="shared" si="2"/>
        <v>19972.268169448806</v>
      </c>
      <c r="G27" s="1">
        <f t="shared" si="3"/>
        <v>3155618.3707729131</v>
      </c>
    </row>
    <row r="28" spans="3:7" x14ac:dyDescent="0.2">
      <c r="C28" s="1">
        <v>23</v>
      </c>
      <c r="D28" s="2">
        <f t="shared" si="0"/>
        <v>48898.769901533844</v>
      </c>
      <c r="E28" s="1">
        <f t="shared" si="1"/>
        <v>28926.501732085038</v>
      </c>
      <c r="F28" s="1">
        <f t="shared" si="2"/>
        <v>19972.268169448806</v>
      </c>
      <c r="G28" s="1">
        <f t="shared" si="3"/>
        <v>3135646.1026034644</v>
      </c>
    </row>
    <row r="29" spans="3:7" x14ac:dyDescent="0.2">
      <c r="C29" s="1">
        <v>24</v>
      </c>
      <c r="D29" s="2">
        <f t="shared" si="0"/>
        <v>48715.690776647229</v>
      </c>
      <c r="E29" s="1">
        <f t="shared" si="1"/>
        <v>28743.422607198423</v>
      </c>
      <c r="F29" s="1">
        <f t="shared" si="2"/>
        <v>19972.268169448806</v>
      </c>
      <c r="G29" s="1">
        <f t="shared" si="3"/>
        <v>3115673.8344340157</v>
      </c>
    </row>
    <row r="30" spans="3:7" x14ac:dyDescent="0.2">
      <c r="C30" s="1">
        <v>25</v>
      </c>
      <c r="D30" s="2">
        <f t="shared" si="0"/>
        <v>48532.611651760613</v>
      </c>
      <c r="E30" s="1">
        <f t="shared" si="1"/>
        <v>28560.343482311811</v>
      </c>
      <c r="F30" s="1">
        <f t="shared" si="2"/>
        <v>19972.268169448806</v>
      </c>
      <c r="G30" s="1">
        <f t="shared" si="3"/>
        <v>3095701.566264567</v>
      </c>
    </row>
    <row r="31" spans="3:7" x14ac:dyDescent="0.2">
      <c r="C31" s="1">
        <v>26</v>
      </c>
      <c r="D31" s="2">
        <f t="shared" si="0"/>
        <v>48349.532526873998</v>
      </c>
      <c r="E31" s="1">
        <f t="shared" si="1"/>
        <v>28377.264357425196</v>
      </c>
      <c r="F31" s="1">
        <f t="shared" si="2"/>
        <v>19972.268169448806</v>
      </c>
      <c r="G31" s="1">
        <f t="shared" si="3"/>
        <v>3075729.2980951183</v>
      </c>
    </row>
    <row r="32" spans="3:7" x14ac:dyDescent="0.2">
      <c r="C32" s="1">
        <v>27</v>
      </c>
      <c r="D32" s="2">
        <f t="shared" si="0"/>
        <v>48166.45340198739</v>
      </c>
      <c r="E32" s="1">
        <f t="shared" si="1"/>
        <v>28194.185232538584</v>
      </c>
      <c r="F32" s="1">
        <f t="shared" si="2"/>
        <v>19972.268169448806</v>
      </c>
      <c r="G32" s="1">
        <f t="shared" si="3"/>
        <v>3055757.0299256695</v>
      </c>
    </row>
    <row r="33" spans="3:7" x14ac:dyDescent="0.2">
      <c r="C33" s="1">
        <v>28</v>
      </c>
      <c r="D33" s="2">
        <f t="shared" si="0"/>
        <v>47983.374277100782</v>
      </c>
      <c r="E33" s="1">
        <f t="shared" si="1"/>
        <v>28011.106107651973</v>
      </c>
      <c r="F33" s="1">
        <f t="shared" si="2"/>
        <v>19972.268169448806</v>
      </c>
      <c r="G33" s="1">
        <f t="shared" si="3"/>
        <v>3035784.7617562208</v>
      </c>
    </row>
    <row r="34" spans="3:7" x14ac:dyDescent="0.2">
      <c r="C34" s="1">
        <v>29</v>
      </c>
      <c r="D34" s="2">
        <f t="shared" si="0"/>
        <v>47800.295152214167</v>
      </c>
      <c r="E34" s="1">
        <f t="shared" si="1"/>
        <v>27828.026982765357</v>
      </c>
      <c r="F34" s="1">
        <f t="shared" si="2"/>
        <v>19972.268169448806</v>
      </c>
      <c r="G34" s="1">
        <f t="shared" si="3"/>
        <v>3015812.4935867721</v>
      </c>
    </row>
    <row r="35" spans="3:7" x14ac:dyDescent="0.2">
      <c r="C35" s="1">
        <v>30</v>
      </c>
      <c r="D35" s="2">
        <f t="shared" si="0"/>
        <v>47617.216027327551</v>
      </c>
      <c r="E35" s="1">
        <f t="shared" si="1"/>
        <v>27644.947857878746</v>
      </c>
      <c r="F35" s="1">
        <f t="shared" si="2"/>
        <v>19972.268169448806</v>
      </c>
      <c r="G35" s="1">
        <f t="shared" si="3"/>
        <v>2995840.2254173234</v>
      </c>
    </row>
    <row r="36" spans="3:7" x14ac:dyDescent="0.2">
      <c r="C36" s="1">
        <v>31</v>
      </c>
      <c r="D36" s="2">
        <f t="shared" si="0"/>
        <v>47434.136902440936</v>
      </c>
      <c r="E36" s="1">
        <f t="shared" si="1"/>
        <v>27461.86873299213</v>
      </c>
      <c r="F36" s="1">
        <f t="shared" si="2"/>
        <v>19972.268169448806</v>
      </c>
      <c r="G36" s="1">
        <f t="shared" si="3"/>
        <v>2975867.9572478747</v>
      </c>
    </row>
    <row r="37" spans="3:7" x14ac:dyDescent="0.2">
      <c r="C37" s="1">
        <v>32</v>
      </c>
      <c r="D37" s="2">
        <f t="shared" si="0"/>
        <v>47251.057777554321</v>
      </c>
      <c r="E37" s="1">
        <f t="shared" si="1"/>
        <v>27278.789608105519</v>
      </c>
      <c r="F37" s="1">
        <f t="shared" si="2"/>
        <v>19972.268169448806</v>
      </c>
      <c r="G37" s="1">
        <f t="shared" si="3"/>
        <v>2955895.689078426</v>
      </c>
    </row>
    <row r="38" spans="3:7" x14ac:dyDescent="0.2">
      <c r="C38" s="1">
        <v>33</v>
      </c>
      <c r="D38" s="2">
        <f t="shared" si="0"/>
        <v>47067.978652667705</v>
      </c>
      <c r="E38" s="1">
        <f t="shared" si="1"/>
        <v>27095.710483218903</v>
      </c>
      <c r="F38" s="1">
        <f t="shared" si="2"/>
        <v>19972.268169448806</v>
      </c>
      <c r="G38" s="1">
        <f t="shared" si="3"/>
        <v>2935923.4209089773</v>
      </c>
    </row>
    <row r="39" spans="3:7" x14ac:dyDescent="0.2">
      <c r="C39" s="1">
        <v>34</v>
      </c>
      <c r="D39" s="2">
        <f t="shared" si="0"/>
        <v>46884.899527781097</v>
      </c>
      <c r="E39" s="1">
        <f t="shared" si="1"/>
        <v>26912.631358332292</v>
      </c>
      <c r="F39" s="1">
        <f t="shared" si="2"/>
        <v>19972.268169448806</v>
      </c>
      <c r="G39" s="1">
        <f t="shared" si="3"/>
        <v>2915951.1527395286</v>
      </c>
    </row>
    <row r="40" spans="3:7" x14ac:dyDescent="0.2">
      <c r="C40" s="1">
        <v>35</v>
      </c>
      <c r="D40" s="2">
        <f t="shared" si="0"/>
        <v>46701.820402894489</v>
      </c>
      <c r="E40" s="1">
        <f t="shared" si="1"/>
        <v>26729.55223344568</v>
      </c>
      <c r="F40" s="1">
        <f t="shared" si="2"/>
        <v>19972.268169448806</v>
      </c>
      <c r="G40" s="1">
        <f t="shared" si="3"/>
        <v>2895978.8845700799</v>
      </c>
    </row>
    <row r="41" spans="3:7" x14ac:dyDescent="0.2">
      <c r="C41" s="1">
        <v>36</v>
      </c>
      <c r="D41" s="2">
        <f t="shared" si="0"/>
        <v>46518.741278007874</v>
      </c>
      <c r="E41" s="1">
        <f t="shared" si="1"/>
        <v>26546.473108559065</v>
      </c>
      <c r="F41" s="1">
        <f t="shared" si="2"/>
        <v>19972.268169448806</v>
      </c>
      <c r="G41" s="1">
        <f t="shared" si="3"/>
        <v>2876006.6164006311</v>
      </c>
    </row>
    <row r="42" spans="3:7" x14ac:dyDescent="0.2">
      <c r="C42" s="1">
        <v>37</v>
      </c>
      <c r="D42" s="2">
        <f t="shared" si="0"/>
        <v>46335.662153121259</v>
      </c>
      <c r="E42" s="1">
        <f t="shared" si="1"/>
        <v>26363.393983672453</v>
      </c>
      <c r="F42" s="1">
        <f t="shared" si="2"/>
        <v>19972.268169448806</v>
      </c>
      <c r="G42" s="1">
        <f t="shared" si="3"/>
        <v>2856034.3482311824</v>
      </c>
    </row>
    <row r="43" spans="3:7" x14ac:dyDescent="0.2">
      <c r="C43" s="1">
        <v>38</v>
      </c>
      <c r="D43" s="2">
        <f t="shared" si="0"/>
        <v>46152.583028234643</v>
      </c>
      <c r="E43" s="1">
        <f t="shared" si="1"/>
        <v>26180.314858785838</v>
      </c>
      <c r="F43" s="1">
        <f t="shared" si="2"/>
        <v>19972.268169448806</v>
      </c>
      <c r="G43" s="1">
        <f t="shared" si="3"/>
        <v>2836062.0800617337</v>
      </c>
    </row>
    <row r="44" spans="3:7" x14ac:dyDescent="0.2">
      <c r="C44" s="1">
        <v>39</v>
      </c>
      <c r="D44" s="2">
        <f t="shared" si="0"/>
        <v>45969.503903348028</v>
      </c>
      <c r="E44" s="1">
        <f t="shared" si="1"/>
        <v>25997.235733899226</v>
      </c>
      <c r="F44" s="1">
        <f t="shared" si="2"/>
        <v>19972.268169448806</v>
      </c>
      <c r="G44" s="1">
        <f t="shared" si="3"/>
        <v>2816089.811892285</v>
      </c>
    </row>
    <row r="45" spans="3:7" x14ac:dyDescent="0.2">
      <c r="C45" s="1">
        <v>40</v>
      </c>
      <c r="D45" s="2">
        <f t="shared" si="0"/>
        <v>45786.42477846142</v>
      </c>
      <c r="E45" s="1">
        <f t="shared" si="1"/>
        <v>25814.156609012614</v>
      </c>
      <c r="F45" s="1">
        <f t="shared" si="2"/>
        <v>19972.268169448806</v>
      </c>
      <c r="G45" s="1">
        <f t="shared" si="3"/>
        <v>2796117.5437228363</v>
      </c>
    </row>
    <row r="46" spans="3:7" x14ac:dyDescent="0.2">
      <c r="C46" s="1">
        <v>41</v>
      </c>
      <c r="D46" s="2">
        <f t="shared" si="0"/>
        <v>45603.345653574805</v>
      </c>
      <c r="E46" s="1">
        <f t="shared" si="1"/>
        <v>25631.077484125999</v>
      </c>
      <c r="F46" s="1">
        <f t="shared" si="2"/>
        <v>19972.268169448806</v>
      </c>
      <c r="G46" s="1">
        <f t="shared" si="3"/>
        <v>2776145.2755533876</v>
      </c>
    </row>
    <row r="47" spans="3:7" x14ac:dyDescent="0.2">
      <c r="C47" s="1">
        <v>42</v>
      </c>
      <c r="D47" s="2">
        <f t="shared" si="0"/>
        <v>45420.266528688197</v>
      </c>
      <c r="E47" s="1">
        <f t="shared" si="1"/>
        <v>25447.998359239387</v>
      </c>
      <c r="F47" s="1">
        <f t="shared" si="2"/>
        <v>19972.268169448806</v>
      </c>
      <c r="G47" s="1">
        <f t="shared" si="3"/>
        <v>2756173.0073839389</v>
      </c>
    </row>
    <row r="48" spans="3:7" x14ac:dyDescent="0.2">
      <c r="C48" s="1">
        <v>43</v>
      </c>
      <c r="D48" s="2">
        <f t="shared" si="0"/>
        <v>45237.187403801581</v>
      </c>
      <c r="E48" s="1">
        <f t="shared" si="1"/>
        <v>25264.919234352772</v>
      </c>
      <c r="F48" s="1">
        <f t="shared" si="2"/>
        <v>19972.268169448806</v>
      </c>
      <c r="G48" s="1">
        <f t="shared" si="3"/>
        <v>2736200.7392144902</v>
      </c>
    </row>
    <row r="49" spans="3:7" x14ac:dyDescent="0.2">
      <c r="C49" s="1">
        <v>44</v>
      </c>
      <c r="D49" s="2">
        <f t="shared" si="0"/>
        <v>45054.108278914966</v>
      </c>
      <c r="E49" s="1">
        <f t="shared" si="1"/>
        <v>25081.84010946616</v>
      </c>
      <c r="F49" s="1">
        <f t="shared" si="2"/>
        <v>19972.268169448806</v>
      </c>
      <c r="G49" s="1">
        <f t="shared" si="3"/>
        <v>2716228.4710450415</v>
      </c>
    </row>
    <row r="50" spans="3:7" x14ac:dyDescent="0.2">
      <c r="C50" s="1">
        <v>45</v>
      </c>
      <c r="D50" s="2">
        <f t="shared" si="0"/>
        <v>44871.029154028351</v>
      </c>
      <c r="E50" s="1">
        <f t="shared" si="1"/>
        <v>24898.760984579545</v>
      </c>
      <c r="F50" s="1">
        <f t="shared" si="2"/>
        <v>19972.268169448806</v>
      </c>
      <c r="G50" s="1">
        <f t="shared" si="3"/>
        <v>2696256.2028755927</v>
      </c>
    </row>
    <row r="51" spans="3:7" x14ac:dyDescent="0.2">
      <c r="C51" s="1">
        <v>46</v>
      </c>
      <c r="D51" s="2">
        <f t="shared" si="0"/>
        <v>44687.950029141735</v>
      </c>
      <c r="E51" s="1">
        <f t="shared" si="1"/>
        <v>24715.681859692933</v>
      </c>
      <c r="F51" s="1">
        <f t="shared" si="2"/>
        <v>19972.268169448806</v>
      </c>
      <c r="G51" s="1">
        <f t="shared" si="3"/>
        <v>2676283.934706144</v>
      </c>
    </row>
    <row r="52" spans="3:7" x14ac:dyDescent="0.2">
      <c r="C52" s="1">
        <v>47</v>
      </c>
      <c r="D52" s="2">
        <f t="shared" si="0"/>
        <v>44504.870904255127</v>
      </c>
      <c r="E52" s="1">
        <f t="shared" si="1"/>
        <v>24532.602734806322</v>
      </c>
      <c r="F52" s="1">
        <f t="shared" si="2"/>
        <v>19972.268169448806</v>
      </c>
      <c r="G52" s="1">
        <f t="shared" si="3"/>
        <v>2656311.6665366953</v>
      </c>
    </row>
    <row r="53" spans="3:7" x14ac:dyDescent="0.2">
      <c r="C53" s="1">
        <v>48</v>
      </c>
      <c r="D53" s="2">
        <f t="shared" si="0"/>
        <v>44321.791779368512</v>
      </c>
      <c r="E53" s="1">
        <f t="shared" si="1"/>
        <v>24349.523609919706</v>
      </c>
      <c r="F53" s="1">
        <f t="shared" si="2"/>
        <v>19972.268169448806</v>
      </c>
      <c r="G53" s="1">
        <f t="shared" si="3"/>
        <v>2636339.3983672466</v>
      </c>
    </row>
    <row r="54" spans="3:7" x14ac:dyDescent="0.2">
      <c r="C54" s="1">
        <v>49</v>
      </c>
      <c r="D54" s="2">
        <f t="shared" si="0"/>
        <v>44138.712654481904</v>
      </c>
      <c r="E54" s="1">
        <f t="shared" si="1"/>
        <v>24166.444485033095</v>
      </c>
      <c r="F54" s="1">
        <f t="shared" si="2"/>
        <v>19972.268169448806</v>
      </c>
      <c r="G54" s="1">
        <f t="shared" si="3"/>
        <v>2616367.1301977979</v>
      </c>
    </row>
    <row r="55" spans="3:7" x14ac:dyDescent="0.2">
      <c r="C55" s="1">
        <v>50</v>
      </c>
      <c r="D55" s="2">
        <f t="shared" si="0"/>
        <v>43955.633529595289</v>
      </c>
      <c r="E55" s="1">
        <f t="shared" si="1"/>
        <v>23983.365360146479</v>
      </c>
      <c r="F55" s="1">
        <f t="shared" si="2"/>
        <v>19972.268169448806</v>
      </c>
      <c r="G55" s="1">
        <f t="shared" si="3"/>
        <v>2596394.8620283492</v>
      </c>
    </row>
    <row r="56" spans="3:7" x14ac:dyDescent="0.2">
      <c r="C56" s="1">
        <v>51</v>
      </c>
      <c r="D56" s="2">
        <f t="shared" si="0"/>
        <v>43772.554404708673</v>
      </c>
      <c r="E56" s="1">
        <f t="shared" si="1"/>
        <v>23800.286235259868</v>
      </c>
      <c r="F56" s="1">
        <f t="shared" si="2"/>
        <v>19972.268169448806</v>
      </c>
      <c r="G56" s="1">
        <f t="shared" si="3"/>
        <v>2576422.5938589005</v>
      </c>
    </row>
    <row r="57" spans="3:7" x14ac:dyDescent="0.2">
      <c r="C57" s="1">
        <v>52</v>
      </c>
      <c r="D57" s="2">
        <f t="shared" si="0"/>
        <v>43589.475279822058</v>
      </c>
      <c r="E57" s="1">
        <f t="shared" si="1"/>
        <v>23617.207110373256</v>
      </c>
      <c r="F57" s="1">
        <f t="shared" si="2"/>
        <v>19972.268169448806</v>
      </c>
      <c r="G57" s="1">
        <f t="shared" si="3"/>
        <v>2556450.3256894518</v>
      </c>
    </row>
    <row r="58" spans="3:7" x14ac:dyDescent="0.2">
      <c r="C58" s="1">
        <v>53</v>
      </c>
      <c r="D58" s="2">
        <f t="shared" si="0"/>
        <v>43406.396154935443</v>
      </c>
      <c r="E58" s="1">
        <f t="shared" si="1"/>
        <v>23434.127985486641</v>
      </c>
      <c r="F58" s="1">
        <f t="shared" si="2"/>
        <v>19972.268169448806</v>
      </c>
      <c r="G58" s="1">
        <f t="shared" si="3"/>
        <v>2536478.0575200031</v>
      </c>
    </row>
    <row r="59" spans="3:7" x14ac:dyDescent="0.2">
      <c r="C59" s="1">
        <v>54</v>
      </c>
      <c r="D59" s="2">
        <f t="shared" si="0"/>
        <v>43223.317030048835</v>
      </c>
      <c r="E59" s="1">
        <f t="shared" si="1"/>
        <v>23251.048860600029</v>
      </c>
      <c r="F59" s="1">
        <f t="shared" si="2"/>
        <v>19972.268169448806</v>
      </c>
      <c r="G59" s="1">
        <f t="shared" si="3"/>
        <v>2516505.7893505543</v>
      </c>
    </row>
    <row r="60" spans="3:7" x14ac:dyDescent="0.2">
      <c r="C60" s="1">
        <v>55</v>
      </c>
      <c r="D60" s="2">
        <f t="shared" si="0"/>
        <v>43040.237905162219</v>
      </c>
      <c r="E60" s="1">
        <f t="shared" si="1"/>
        <v>23067.969735713414</v>
      </c>
      <c r="F60" s="1">
        <f t="shared" si="2"/>
        <v>19972.268169448806</v>
      </c>
      <c r="G60" s="1">
        <f t="shared" si="3"/>
        <v>2496533.5211811056</v>
      </c>
    </row>
    <row r="61" spans="3:7" x14ac:dyDescent="0.2">
      <c r="C61" s="1">
        <v>56</v>
      </c>
      <c r="D61" s="2">
        <f t="shared" si="0"/>
        <v>42857.158780275611</v>
      </c>
      <c r="E61" s="1">
        <f t="shared" si="1"/>
        <v>22884.890610826802</v>
      </c>
      <c r="F61" s="1">
        <f t="shared" si="2"/>
        <v>19972.268169448806</v>
      </c>
      <c r="G61" s="1">
        <f t="shared" si="3"/>
        <v>2476561.2530116569</v>
      </c>
    </row>
    <row r="62" spans="3:7" x14ac:dyDescent="0.2">
      <c r="C62" s="1">
        <v>57</v>
      </c>
      <c r="D62" s="2">
        <f t="shared" si="0"/>
        <v>42674.079655388996</v>
      </c>
      <c r="E62" s="1">
        <f t="shared" si="1"/>
        <v>22701.81148594019</v>
      </c>
      <c r="F62" s="1">
        <f t="shared" si="2"/>
        <v>19972.268169448806</v>
      </c>
      <c r="G62" s="1">
        <f t="shared" si="3"/>
        <v>2456588.9848422082</v>
      </c>
    </row>
    <row r="63" spans="3:7" x14ac:dyDescent="0.2">
      <c r="C63" s="1">
        <v>58</v>
      </c>
      <c r="D63" s="2">
        <f t="shared" si="0"/>
        <v>42491.000530502381</v>
      </c>
      <c r="E63" s="1">
        <f t="shared" si="1"/>
        <v>22518.732361053575</v>
      </c>
      <c r="F63" s="1">
        <f t="shared" si="2"/>
        <v>19972.268169448806</v>
      </c>
      <c r="G63" s="1">
        <f t="shared" si="3"/>
        <v>2436616.7166727595</v>
      </c>
    </row>
    <row r="64" spans="3:7" x14ac:dyDescent="0.2">
      <c r="C64" s="1">
        <v>59</v>
      </c>
      <c r="D64" s="2">
        <f t="shared" si="0"/>
        <v>42307.921405615765</v>
      </c>
      <c r="E64" s="1">
        <f t="shared" si="1"/>
        <v>22335.653236166963</v>
      </c>
      <c r="F64" s="1">
        <f t="shared" si="2"/>
        <v>19972.268169448806</v>
      </c>
      <c r="G64" s="1">
        <f t="shared" si="3"/>
        <v>2416644.4485033108</v>
      </c>
    </row>
    <row r="65" spans="3:7" x14ac:dyDescent="0.2">
      <c r="C65" s="1">
        <v>60</v>
      </c>
      <c r="D65" s="2">
        <f t="shared" si="0"/>
        <v>42124.84228072915</v>
      </c>
      <c r="E65" s="1">
        <f t="shared" si="1"/>
        <v>22152.574111280348</v>
      </c>
      <c r="F65" s="1">
        <f t="shared" si="2"/>
        <v>19972.268169448806</v>
      </c>
      <c r="G65" s="1">
        <f t="shared" si="3"/>
        <v>2396672.1803338621</v>
      </c>
    </row>
    <row r="66" spans="3:7" x14ac:dyDescent="0.2">
      <c r="C66" s="1">
        <v>61</v>
      </c>
      <c r="D66" s="2">
        <f t="shared" si="0"/>
        <v>41941.763155842542</v>
      </c>
      <c r="E66" s="1">
        <f t="shared" si="1"/>
        <v>21969.494986393736</v>
      </c>
      <c r="F66" s="1">
        <f t="shared" si="2"/>
        <v>19972.268169448806</v>
      </c>
      <c r="G66" s="1">
        <f t="shared" si="3"/>
        <v>2376699.9121644134</v>
      </c>
    </row>
    <row r="67" spans="3:7" x14ac:dyDescent="0.2">
      <c r="C67" s="1">
        <v>62</v>
      </c>
      <c r="D67" s="2">
        <f t="shared" si="0"/>
        <v>41758.684030955927</v>
      </c>
      <c r="E67" s="1">
        <f t="shared" si="1"/>
        <v>21786.415861507121</v>
      </c>
      <c r="F67" s="1">
        <f t="shared" si="2"/>
        <v>19972.268169448806</v>
      </c>
      <c r="G67" s="1">
        <f t="shared" si="3"/>
        <v>2356727.6439949647</v>
      </c>
    </row>
    <row r="68" spans="3:7" x14ac:dyDescent="0.2">
      <c r="C68" s="1">
        <v>63</v>
      </c>
      <c r="D68" s="2">
        <f t="shared" si="0"/>
        <v>41575.604906069319</v>
      </c>
      <c r="E68" s="1">
        <f t="shared" si="1"/>
        <v>21603.336736620509</v>
      </c>
      <c r="F68" s="1">
        <f t="shared" si="2"/>
        <v>19972.268169448806</v>
      </c>
      <c r="G68" s="1">
        <f t="shared" si="3"/>
        <v>2336755.3758255159</v>
      </c>
    </row>
    <row r="69" spans="3:7" x14ac:dyDescent="0.2">
      <c r="C69" s="1">
        <v>64</v>
      </c>
      <c r="D69" s="2">
        <f t="shared" si="0"/>
        <v>41392.525781182703</v>
      </c>
      <c r="E69" s="1">
        <f t="shared" si="1"/>
        <v>21420.257611733898</v>
      </c>
      <c r="F69" s="1">
        <f t="shared" si="2"/>
        <v>19972.268169448806</v>
      </c>
      <c r="G69" s="1">
        <f t="shared" si="3"/>
        <v>2316783.1076560672</v>
      </c>
    </row>
    <row r="70" spans="3:7" x14ac:dyDescent="0.2">
      <c r="C70" s="1">
        <v>65</v>
      </c>
      <c r="D70" s="2">
        <f t="shared" si="0"/>
        <v>41209.446656296088</v>
      </c>
      <c r="E70" s="1">
        <f t="shared" si="1"/>
        <v>21237.178486847282</v>
      </c>
      <c r="F70" s="1">
        <f t="shared" si="2"/>
        <v>19972.268169448806</v>
      </c>
      <c r="G70" s="1">
        <f t="shared" si="3"/>
        <v>2296810.8394866185</v>
      </c>
    </row>
    <row r="71" spans="3:7" x14ac:dyDescent="0.2">
      <c r="C71" s="1">
        <v>66</v>
      </c>
      <c r="D71" s="2">
        <f t="shared" si="0"/>
        <v>41026.367531409473</v>
      </c>
      <c r="E71" s="1">
        <f t="shared" si="1"/>
        <v>21054.099361960671</v>
      </c>
      <c r="F71" s="1">
        <f t="shared" si="2"/>
        <v>19972.268169448806</v>
      </c>
      <c r="G71" s="1">
        <f t="shared" si="3"/>
        <v>2276838.5713171698</v>
      </c>
    </row>
    <row r="72" spans="3:7" x14ac:dyDescent="0.2">
      <c r="C72" s="1">
        <v>67</v>
      </c>
      <c r="D72" s="2">
        <f t="shared" ref="D72:D135" si="4">E72+F72</f>
        <v>40843.288406522857</v>
      </c>
      <c r="E72" s="1">
        <f t="shared" ref="E72:E135" si="5">0.11/12*G71</f>
        <v>20871.020237074055</v>
      </c>
      <c r="F72" s="1">
        <f t="shared" ref="F72:F135" si="6">F71</f>
        <v>19972.268169448806</v>
      </c>
      <c r="G72" s="1">
        <f t="shared" ref="G72:G135" si="7">G71-F72</f>
        <v>2256866.3031477211</v>
      </c>
    </row>
    <row r="73" spans="3:7" x14ac:dyDescent="0.2">
      <c r="C73" s="1">
        <v>68</v>
      </c>
      <c r="D73" s="2">
        <f t="shared" si="4"/>
        <v>40660.209281636249</v>
      </c>
      <c r="E73" s="1">
        <f t="shared" si="5"/>
        <v>20687.941112187444</v>
      </c>
      <c r="F73" s="1">
        <f t="shared" si="6"/>
        <v>19972.268169448806</v>
      </c>
      <c r="G73" s="1">
        <f t="shared" si="7"/>
        <v>2236894.0349782724</v>
      </c>
    </row>
    <row r="74" spans="3:7" x14ac:dyDescent="0.2">
      <c r="C74" s="1">
        <v>69</v>
      </c>
      <c r="D74" s="2">
        <f t="shared" si="4"/>
        <v>40477.130156749641</v>
      </c>
      <c r="E74" s="1">
        <f t="shared" si="5"/>
        <v>20504.861987300832</v>
      </c>
      <c r="F74" s="1">
        <f t="shared" si="6"/>
        <v>19972.268169448806</v>
      </c>
      <c r="G74" s="1">
        <f t="shared" si="7"/>
        <v>2216921.7668088237</v>
      </c>
    </row>
    <row r="75" spans="3:7" x14ac:dyDescent="0.2">
      <c r="C75" s="1">
        <v>70</v>
      </c>
      <c r="D75" s="2">
        <f t="shared" si="4"/>
        <v>40294.051031863026</v>
      </c>
      <c r="E75" s="1">
        <f t="shared" si="5"/>
        <v>20321.782862414217</v>
      </c>
      <c r="F75" s="1">
        <f t="shared" si="6"/>
        <v>19972.268169448806</v>
      </c>
      <c r="G75" s="1">
        <f t="shared" si="7"/>
        <v>2196949.498639375</v>
      </c>
    </row>
    <row r="76" spans="3:7" x14ac:dyDescent="0.2">
      <c r="C76" s="1">
        <v>71</v>
      </c>
      <c r="D76" s="2">
        <f t="shared" si="4"/>
        <v>40110.971906976411</v>
      </c>
      <c r="E76" s="1">
        <f t="shared" si="5"/>
        <v>20138.703737527605</v>
      </c>
      <c r="F76" s="1">
        <f t="shared" si="6"/>
        <v>19972.268169448806</v>
      </c>
      <c r="G76" s="1">
        <f t="shared" si="7"/>
        <v>2176977.2304699263</v>
      </c>
    </row>
    <row r="77" spans="3:7" x14ac:dyDescent="0.2">
      <c r="C77" s="1">
        <v>72</v>
      </c>
      <c r="D77" s="2">
        <f t="shared" si="4"/>
        <v>39927.892782089795</v>
      </c>
      <c r="E77" s="1">
        <f t="shared" si="5"/>
        <v>19955.62461264099</v>
      </c>
      <c r="F77" s="1">
        <f t="shared" si="6"/>
        <v>19972.268169448806</v>
      </c>
      <c r="G77" s="1">
        <f t="shared" si="7"/>
        <v>2157004.9623004775</v>
      </c>
    </row>
    <row r="78" spans="3:7" x14ac:dyDescent="0.2">
      <c r="C78" s="1">
        <v>73</v>
      </c>
      <c r="D78" s="2">
        <f t="shared" si="4"/>
        <v>39744.81365720318</v>
      </c>
      <c r="E78" s="1">
        <f t="shared" si="5"/>
        <v>19772.545487754378</v>
      </c>
      <c r="F78" s="1">
        <f t="shared" si="6"/>
        <v>19972.268169448806</v>
      </c>
      <c r="G78" s="1">
        <f t="shared" si="7"/>
        <v>2137032.6941310288</v>
      </c>
    </row>
    <row r="79" spans="3:7" x14ac:dyDescent="0.2">
      <c r="C79" s="1">
        <v>74</v>
      </c>
      <c r="D79" s="2">
        <f t="shared" si="4"/>
        <v>39561.734532316565</v>
      </c>
      <c r="E79" s="1">
        <f t="shared" si="5"/>
        <v>19589.466362867763</v>
      </c>
      <c r="F79" s="1">
        <f t="shared" si="6"/>
        <v>19972.268169448806</v>
      </c>
      <c r="G79" s="1">
        <f t="shared" si="7"/>
        <v>2117060.4259615801</v>
      </c>
    </row>
    <row r="80" spans="3:7" x14ac:dyDescent="0.2">
      <c r="C80" s="1">
        <v>75</v>
      </c>
      <c r="D80" s="2">
        <f t="shared" si="4"/>
        <v>39378.655407429957</v>
      </c>
      <c r="E80" s="1">
        <f t="shared" si="5"/>
        <v>19406.387237981151</v>
      </c>
      <c r="F80" s="1">
        <f t="shared" si="6"/>
        <v>19972.268169448806</v>
      </c>
      <c r="G80" s="1">
        <f t="shared" si="7"/>
        <v>2097088.1577921314</v>
      </c>
    </row>
    <row r="81" spans="3:7" x14ac:dyDescent="0.2">
      <c r="C81" s="1">
        <v>76</v>
      </c>
      <c r="D81" s="2">
        <f t="shared" si="4"/>
        <v>39195.576282543348</v>
      </c>
      <c r="E81" s="1">
        <f t="shared" si="5"/>
        <v>19223.308113094539</v>
      </c>
      <c r="F81" s="1">
        <f t="shared" si="6"/>
        <v>19972.268169448806</v>
      </c>
      <c r="G81" s="1">
        <f t="shared" si="7"/>
        <v>2077115.8896226827</v>
      </c>
    </row>
    <row r="82" spans="3:7" x14ac:dyDescent="0.2">
      <c r="C82" s="1">
        <v>77</v>
      </c>
      <c r="D82" s="2">
        <f t="shared" si="4"/>
        <v>39012.497157656733</v>
      </c>
      <c r="E82" s="1">
        <f t="shared" si="5"/>
        <v>19040.228988207924</v>
      </c>
      <c r="F82" s="1">
        <f t="shared" si="6"/>
        <v>19972.268169448806</v>
      </c>
      <c r="G82" s="1">
        <f t="shared" si="7"/>
        <v>2057143.621453234</v>
      </c>
    </row>
    <row r="83" spans="3:7" x14ac:dyDescent="0.2">
      <c r="C83" s="1">
        <v>78</v>
      </c>
      <c r="D83" s="2">
        <f t="shared" si="4"/>
        <v>38829.418032770118</v>
      </c>
      <c r="E83" s="1">
        <f t="shared" si="5"/>
        <v>18857.149863321312</v>
      </c>
      <c r="F83" s="1">
        <f t="shared" si="6"/>
        <v>19972.268169448806</v>
      </c>
      <c r="G83" s="1">
        <f t="shared" si="7"/>
        <v>2037171.3532837853</v>
      </c>
    </row>
    <row r="84" spans="3:7" x14ac:dyDescent="0.2">
      <c r="C84" s="1">
        <v>79</v>
      </c>
      <c r="D84" s="2">
        <f t="shared" si="4"/>
        <v>38646.338907883503</v>
      </c>
      <c r="E84" s="1">
        <f t="shared" si="5"/>
        <v>18674.070738434697</v>
      </c>
      <c r="F84" s="1">
        <f t="shared" si="6"/>
        <v>19972.268169448806</v>
      </c>
      <c r="G84" s="1">
        <f t="shared" si="7"/>
        <v>2017199.0851143366</v>
      </c>
    </row>
    <row r="85" spans="3:7" x14ac:dyDescent="0.2">
      <c r="C85" s="1">
        <v>80</v>
      </c>
      <c r="D85" s="2">
        <f t="shared" si="4"/>
        <v>38463.259782996887</v>
      </c>
      <c r="E85" s="1">
        <f t="shared" si="5"/>
        <v>18490.991613548085</v>
      </c>
      <c r="F85" s="1">
        <f t="shared" si="6"/>
        <v>19972.268169448806</v>
      </c>
      <c r="G85" s="1">
        <f t="shared" si="7"/>
        <v>1997226.8169448879</v>
      </c>
    </row>
    <row r="86" spans="3:7" x14ac:dyDescent="0.2">
      <c r="C86" s="1">
        <v>81</v>
      </c>
      <c r="D86" s="2">
        <f t="shared" si="4"/>
        <v>38280.180658110279</v>
      </c>
      <c r="E86" s="1">
        <f t="shared" si="5"/>
        <v>18307.912488661474</v>
      </c>
      <c r="F86" s="1">
        <f t="shared" si="6"/>
        <v>19972.268169448806</v>
      </c>
      <c r="G86" s="1">
        <f t="shared" si="7"/>
        <v>1977254.5487754392</v>
      </c>
    </row>
    <row r="87" spans="3:7" x14ac:dyDescent="0.2">
      <c r="C87" s="1">
        <v>82</v>
      </c>
      <c r="D87" s="2">
        <f t="shared" si="4"/>
        <v>38097.101533223664</v>
      </c>
      <c r="E87" s="1">
        <f t="shared" si="5"/>
        <v>18124.833363774858</v>
      </c>
      <c r="F87" s="1">
        <f t="shared" si="6"/>
        <v>19972.268169448806</v>
      </c>
      <c r="G87" s="1">
        <f t="shared" si="7"/>
        <v>1957282.2806059904</v>
      </c>
    </row>
    <row r="88" spans="3:7" x14ac:dyDescent="0.2">
      <c r="C88" s="1">
        <v>83</v>
      </c>
      <c r="D88" s="2">
        <f t="shared" si="4"/>
        <v>37914.022408337056</v>
      </c>
      <c r="E88" s="1">
        <f t="shared" si="5"/>
        <v>17941.754238888247</v>
      </c>
      <c r="F88" s="1">
        <f t="shared" si="6"/>
        <v>19972.268169448806</v>
      </c>
      <c r="G88" s="1">
        <f t="shared" si="7"/>
        <v>1937310.0124365417</v>
      </c>
    </row>
    <row r="89" spans="3:7" x14ac:dyDescent="0.2">
      <c r="C89" s="1">
        <v>84</v>
      </c>
      <c r="D89" s="2">
        <f t="shared" si="4"/>
        <v>37730.943283450441</v>
      </c>
      <c r="E89" s="1">
        <f t="shared" si="5"/>
        <v>17758.675114001631</v>
      </c>
      <c r="F89" s="1">
        <f t="shared" si="6"/>
        <v>19972.268169448806</v>
      </c>
      <c r="G89" s="1">
        <f t="shared" si="7"/>
        <v>1917337.744267093</v>
      </c>
    </row>
    <row r="90" spans="3:7" x14ac:dyDescent="0.2">
      <c r="C90" s="1">
        <v>85</v>
      </c>
      <c r="D90" s="2">
        <f t="shared" si="4"/>
        <v>37547.864158563825</v>
      </c>
      <c r="E90" s="1">
        <f t="shared" si="5"/>
        <v>17575.59598911502</v>
      </c>
      <c r="F90" s="1">
        <f t="shared" si="6"/>
        <v>19972.268169448806</v>
      </c>
      <c r="G90" s="1">
        <f t="shared" si="7"/>
        <v>1897365.4760976443</v>
      </c>
    </row>
    <row r="91" spans="3:7" x14ac:dyDescent="0.2">
      <c r="C91" s="1">
        <v>86</v>
      </c>
      <c r="D91" s="2">
        <f t="shared" si="4"/>
        <v>37364.78503367721</v>
      </c>
      <c r="E91" s="1">
        <f t="shared" si="5"/>
        <v>17392.516864228408</v>
      </c>
      <c r="F91" s="1">
        <f t="shared" si="6"/>
        <v>19972.268169448806</v>
      </c>
      <c r="G91" s="1">
        <f t="shared" si="7"/>
        <v>1877393.2079281956</v>
      </c>
    </row>
    <row r="92" spans="3:7" x14ac:dyDescent="0.2">
      <c r="C92" s="1">
        <v>87</v>
      </c>
      <c r="D92" s="2">
        <f t="shared" si="4"/>
        <v>37181.705908790595</v>
      </c>
      <c r="E92" s="1">
        <f t="shared" si="5"/>
        <v>17209.437739341793</v>
      </c>
      <c r="F92" s="1">
        <f t="shared" si="6"/>
        <v>19972.268169448806</v>
      </c>
      <c r="G92" s="1">
        <f t="shared" si="7"/>
        <v>1857420.9397587469</v>
      </c>
    </row>
    <row r="93" spans="3:7" x14ac:dyDescent="0.2">
      <c r="C93" s="1">
        <v>88</v>
      </c>
      <c r="D93" s="2">
        <f t="shared" si="4"/>
        <v>36998.626783903987</v>
      </c>
      <c r="E93" s="1">
        <f t="shared" si="5"/>
        <v>17026.358614455181</v>
      </c>
      <c r="F93" s="1">
        <f t="shared" si="6"/>
        <v>19972.268169448806</v>
      </c>
      <c r="G93" s="1">
        <f t="shared" si="7"/>
        <v>1837448.6715892982</v>
      </c>
    </row>
    <row r="94" spans="3:7" x14ac:dyDescent="0.2">
      <c r="C94" s="1">
        <v>89</v>
      </c>
      <c r="D94" s="2">
        <f t="shared" si="4"/>
        <v>36815.547659017371</v>
      </c>
      <c r="E94" s="1">
        <f t="shared" si="5"/>
        <v>16843.279489568566</v>
      </c>
      <c r="F94" s="1">
        <f t="shared" si="6"/>
        <v>19972.268169448806</v>
      </c>
      <c r="G94" s="1">
        <f t="shared" si="7"/>
        <v>1817476.4034198495</v>
      </c>
    </row>
    <row r="95" spans="3:7" x14ac:dyDescent="0.2">
      <c r="C95" s="1">
        <v>90</v>
      </c>
      <c r="D95" s="2">
        <f t="shared" si="4"/>
        <v>36632.468534130763</v>
      </c>
      <c r="E95" s="1">
        <f t="shared" si="5"/>
        <v>16660.200364681954</v>
      </c>
      <c r="F95" s="1">
        <f t="shared" si="6"/>
        <v>19972.268169448806</v>
      </c>
      <c r="G95" s="1">
        <f t="shared" si="7"/>
        <v>1797504.1352504008</v>
      </c>
    </row>
    <row r="96" spans="3:7" x14ac:dyDescent="0.2">
      <c r="C96" s="1">
        <v>91</v>
      </c>
      <c r="D96" s="2">
        <f t="shared" si="4"/>
        <v>36449.389409244148</v>
      </c>
      <c r="E96" s="1">
        <f t="shared" si="5"/>
        <v>16477.121239795339</v>
      </c>
      <c r="F96" s="1">
        <f t="shared" si="6"/>
        <v>19972.268169448806</v>
      </c>
      <c r="G96" s="1">
        <f t="shared" si="7"/>
        <v>1777531.867080952</v>
      </c>
    </row>
    <row r="97" spans="3:7" x14ac:dyDescent="0.2">
      <c r="C97" s="1">
        <v>92</v>
      </c>
      <c r="D97" s="2">
        <f t="shared" si="4"/>
        <v>36266.310284357533</v>
      </c>
      <c r="E97" s="1">
        <f t="shared" si="5"/>
        <v>16294.042114908727</v>
      </c>
      <c r="F97" s="1">
        <f t="shared" si="6"/>
        <v>19972.268169448806</v>
      </c>
      <c r="G97" s="1">
        <f t="shared" si="7"/>
        <v>1757559.5989115033</v>
      </c>
    </row>
    <row r="98" spans="3:7" x14ac:dyDescent="0.2">
      <c r="C98" s="1">
        <v>93</v>
      </c>
      <c r="D98" s="2">
        <f t="shared" si="4"/>
        <v>36083.231159470917</v>
      </c>
      <c r="E98" s="1">
        <f t="shared" si="5"/>
        <v>16110.962990022113</v>
      </c>
      <c r="F98" s="1">
        <f t="shared" si="6"/>
        <v>19972.268169448806</v>
      </c>
      <c r="G98" s="1">
        <f t="shared" si="7"/>
        <v>1737587.3307420546</v>
      </c>
    </row>
    <row r="99" spans="3:7" x14ac:dyDescent="0.2">
      <c r="C99" s="1">
        <v>94</v>
      </c>
      <c r="D99" s="2">
        <f t="shared" si="4"/>
        <v>35900.152034584302</v>
      </c>
      <c r="E99" s="1">
        <f t="shared" si="5"/>
        <v>15927.8838651355</v>
      </c>
      <c r="F99" s="1">
        <f t="shared" si="6"/>
        <v>19972.268169448806</v>
      </c>
      <c r="G99" s="1">
        <f t="shared" si="7"/>
        <v>1717615.0625726059</v>
      </c>
    </row>
    <row r="100" spans="3:7" x14ac:dyDescent="0.2">
      <c r="C100" s="1">
        <v>95</v>
      </c>
      <c r="D100" s="2">
        <f t="shared" si="4"/>
        <v>35717.072909697694</v>
      </c>
      <c r="E100" s="1">
        <f t="shared" si="5"/>
        <v>15744.804740248888</v>
      </c>
      <c r="F100" s="1">
        <f t="shared" si="6"/>
        <v>19972.268169448806</v>
      </c>
      <c r="G100" s="1">
        <f t="shared" si="7"/>
        <v>1697642.7944031572</v>
      </c>
    </row>
    <row r="101" spans="3:7" x14ac:dyDescent="0.2">
      <c r="C101" s="1">
        <v>96</v>
      </c>
      <c r="D101" s="2">
        <f t="shared" si="4"/>
        <v>35533.993784811079</v>
      </c>
      <c r="E101" s="1">
        <f t="shared" si="5"/>
        <v>15561.725615362275</v>
      </c>
      <c r="F101" s="1">
        <f t="shared" si="6"/>
        <v>19972.268169448806</v>
      </c>
      <c r="G101" s="1">
        <f t="shared" si="7"/>
        <v>1677670.5262337085</v>
      </c>
    </row>
    <row r="102" spans="3:7" x14ac:dyDescent="0.2">
      <c r="C102" s="1">
        <v>97</v>
      </c>
      <c r="D102" s="2">
        <f t="shared" si="4"/>
        <v>35350.91465992447</v>
      </c>
      <c r="E102" s="1">
        <f t="shared" si="5"/>
        <v>15378.646490475661</v>
      </c>
      <c r="F102" s="1">
        <f t="shared" si="6"/>
        <v>19972.268169448806</v>
      </c>
      <c r="G102" s="1">
        <f t="shared" si="7"/>
        <v>1657698.2580642598</v>
      </c>
    </row>
    <row r="103" spans="3:7" x14ac:dyDescent="0.2">
      <c r="C103" s="1">
        <v>98</v>
      </c>
      <c r="D103" s="2">
        <f t="shared" si="4"/>
        <v>35167.835535037855</v>
      </c>
      <c r="E103" s="1">
        <f t="shared" si="5"/>
        <v>15195.567365589048</v>
      </c>
      <c r="F103" s="1">
        <f t="shared" si="6"/>
        <v>19972.268169448806</v>
      </c>
      <c r="G103" s="1">
        <f t="shared" si="7"/>
        <v>1637725.9898948111</v>
      </c>
    </row>
    <row r="104" spans="3:7" x14ac:dyDescent="0.2">
      <c r="C104" s="1">
        <v>99</v>
      </c>
      <c r="D104" s="2">
        <f t="shared" si="4"/>
        <v>34984.75641015124</v>
      </c>
      <c r="E104" s="1">
        <f t="shared" si="5"/>
        <v>15012.488240702434</v>
      </c>
      <c r="F104" s="1">
        <f t="shared" si="6"/>
        <v>19972.268169448806</v>
      </c>
      <c r="G104" s="1">
        <f t="shared" si="7"/>
        <v>1617753.7217253624</v>
      </c>
    </row>
    <row r="105" spans="3:7" x14ac:dyDescent="0.2">
      <c r="C105" s="1">
        <v>100</v>
      </c>
      <c r="D105" s="2">
        <f t="shared" si="4"/>
        <v>34801.677285264625</v>
      </c>
      <c r="E105" s="1">
        <f t="shared" si="5"/>
        <v>14829.409115815821</v>
      </c>
      <c r="F105" s="1">
        <f t="shared" si="6"/>
        <v>19972.268169448806</v>
      </c>
      <c r="G105" s="1">
        <f t="shared" si="7"/>
        <v>1597781.4535559136</v>
      </c>
    </row>
    <row r="106" spans="3:7" x14ac:dyDescent="0.2">
      <c r="C106" s="1">
        <v>101</v>
      </c>
      <c r="D106" s="2">
        <f t="shared" si="4"/>
        <v>34618.598160378016</v>
      </c>
      <c r="E106" s="1">
        <f t="shared" si="5"/>
        <v>14646.329990929209</v>
      </c>
      <c r="F106" s="1">
        <f t="shared" si="6"/>
        <v>19972.268169448806</v>
      </c>
      <c r="G106" s="1">
        <f t="shared" si="7"/>
        <v>1577809.1853864649</v>
      </c>
    </row>
    <row r="107" spans="3:7" x14ac:dyDescent="0.2">
      <c r="C107" s="1">
        <v>102</v>
      </c>
      <c r="D107" s="2">
        <f t="shared" si="4"/>
        <v>34435.519035491401</v>
      </c>
      <c r="E107" s="1">
        <f t="shared" si="5"/>
        <v>14463.250866042596</v>
      </c>
      <c r="F107" s="1">
        <f t="shared" si="6"/>
        <v>19972.268169448806</v>
      </c>
      <c r="G107" s="1">
        <f t="shared" si="7"/>
        <v>1557836.9172170162</v>
      </c>
    </row>
    <row r="108" spans="3:7" x14ac:dyDescent="0.2">
      <c r="C108" s="1">
        <v>103</v>
      </c>
      <c r="D108" s="2">
        <f t="shared" si="4"/>
        <v>34252.439910604786</v>
      </c>
      <c r="E108" s="1">
        <f t="shared" si="5"/>
        <v>14280.171741155982</v>
      </c>
      <c r="F108" s="1">
        <f t="shared" si="6"/>
        <v>19972.268169448806</v>
      </c>
      <c r="G108" s="1">
        <f t="shared" si="7"/>
        <v>1537864.6490475675</v>
      </c>
    </row>
    <row r="109" spans="3:7" x14ac:dyDescent="0.2">
      <c r="C109" s="1">
        <v>104</v>
      </c>
      <c r="D109" s="2">
        <f t="shared" si="4"/>
        <v>34069.360785718178</v>
      </c>
      <c r="E109" s="1">
        <f t="shared" si="5"/>
        <v>14097.092616269369</v>
      </c>
      <c r="F109" s="1">
        <f t="shared" si="6"/>
        <v>19972.268169448806</v>
      </c>
      <c r="G109" s="1">
        <f t="shared" si="7"/>
        <v>1517892.3808781188</v>
      </c>
    </row>
    <row r="110" spans="3:7" x14ac:dyDescent="0.2">
      <c r="C110" s="1">
        <v>105</v>
      </c>
      <c r="D110" s="2">
        <f t="shared" si="4"/>
        <v>33886.281660831562</v>
      </c>
      <c r="E110" s="1">
        <f t="shared" si="5"/>
        <v>13914.013491382755</v>
      </c>
      <c r="F110" s="1">
        <f t="shared" si="6"/>
        <v>19972.268169448806</v>
      </c>
      <c r="G110" s="1">
        <f t="shared" si="7"/>
        <v>1497920.1127086701</v>
      </c>
    </row>
    <row r="111" spans="3:7" x14ac:dyDescent="0.2">
      <c r="C111" s="1">
        <v>106</v>
      </c>
      <c r="D111" s="2">
        <f t="shared" si="4"/>
        <v>33703.202535944947</v>
      </c>
      <c r="E111" s="1">
        <f t="shared" si="5"/>
        <v>13730.934366496143</v>
      </c>
      <c r="F111" s="1">
        <f t="shared" si="6"/>
        <v>19972.268169448806</v>
      </c>
      <c r="G111" s="1">
        <f t="shared" si="7"/>
        <v>1477947.8445392214</v>
      </c>
    </row>
    <row r="112" spans="3:7" x14ac:dyDescent="0.2">
      <c r="C112" s="1">
        <v>107</v>
      </c>
      <c r="D112" s="2">
        <f t="shared" si="4"/>
        <v>33520.123411058332</v>
      </c>
      <c r="E112" s="1">
        <f t="shared" si="5"/>
        <v>13547.85524160953</v>
      </c>
      <c r="F112" s="1">
        <f t="shared" si="6"/>
        <v>19972.268169448806</v>
      </c>
      <c r="G112" s="1">
        <f t="shared" si="7"/>
        <v>1457975.5763697727</v>
      </c>
    </row>
    <row r="113" spans="3:7" x14ac:dyDescent="0.2">
      <c r="C113" s="1">
        <v>108</v>
      </c>
      <c r="D113" s="2">
        <f t="shared" si="4"/>
        <v>33337.044286171724</v>
      </c>
      <c r="E113" s="1">
        <f t="shared" si="5"/>
        <v>13364.776116722916</v>
      </c>
      <c r="F113" s="1">
        <f t="shared" si="6"/>
        <v>19972.268169448806</v>
      </c>
      <c r="G113" s="1">
        <f t="shared" si="7"/>
        <v>1438003.308200324</v>
      </c>
    </row>
    <row r="114" spans="3:7" x14ac:dyDescent="0.2">
      <c r="C114" s="1">
        <v>109</v>
      </c>
      <c r="D114" s="2">
        <f t="shared" si="4"/>
        <v>33153.965161285108</v>
      </c>
      <c r="E114" s="1">
        <f t="shared" si="5"/>
        <v>13181.696991836303</v>
      </c>
      <c r="F114" s="1">
        <f t="shared" si="6"/>
        <v>19972.268169448806</v>
      </c>
      <c r="G114" s="1">
        <f t="shared" si="7"/>
        <v>1418031.0400308752</v>
      </c>
    </row>
    <row r="115" spans="3:7" x14ac:dyDescent="0.2">
      <c r="C115" s="1">
        <v>110</v>
      </c>
      <c r="D115" s="2">
        <f t="shared" si="4"/>
        <v>32970.886036398493</v>
      </c>
      <c r="E115" s="1">
        <f t="shared" si="5"/>
        <v>12998.617866949689</v>
      </c>
      <c r="F115" s="1">
        <f t="shared" si="6"/>
        <v>19972.268169448806</v>
      </c>
      <c r="G115" s="1">
        <f t="shared" si="7"/>
        <v>1398058.7718614265</v>
      </c>
    </row>
    <row r="116" spans="3:7" x14ac:dyDescent="0.2">
      <c r="C116" s="1">
        <v>111</v>
      </c>
      <c r="D116" s="2">
        <f t="shared" si="4"/>
        <v>32787.806911511885</v>
      </c>
      <c r="E116" s="1">
        <f t="shared" si="5"/>
        <v>12815.538742063076</v>
      </c>
      <c r="F116" s="1">
        <f t="shared" si="6"/>
        <v>19972.268169448806</v>
      </c>
      <c r="G116" s="1">
        <f t="shared" si="7"/>
        <v>1378086.5036919778</v>
      </c>
    </row>
    <row r="117" spans="3:7" x14ac:dyDescent="0.2">
      <c r="C117" s="1">
        <v>112</v>
      </c>
      <c r="D117" s="2">
        <f t="shared" si="4"/>
        <v>32604.72778662527</v>
      </c>
      <c r="E117" s="1">
        <f t="shared" si="5"/>
        <v>12632.459617176464</v>
      </c>
      <c r="F117" s="1">
        <f t="shared" si="6"/>
        <v>19972.268169448806</v>
      </c>
      <c r="G117" s="1">
        <f t="shared" si="7"/>
        <v>1358114.2355225291</v>
      </c>
    </row>
    <row r="118" spans="3:7" x14ac:dyDescent="0.2">
      <c r="C118" s="1">
        <v>113</v>
      </c>
      <c r="D118" s="2">
        <f t="shared" si="4"/>
        <v>32421.648661738654</v>
      </c>
      <c r="E118" s="1">
        <f t="shared" si="5"/>
        <v>12449.380492289851</v>
      </c>
      <c r="F118" s="1">
        <f t="shared" si="6"/>
        <v>19972.268169448806</v>
      </c>
      <c r="G118" s="1">
        <f t="shared" si="7"/>
        <v>1338141.9673530804</v>
      </c>
    </row>
    <row r="119" spans="3:7" x14ac:dyDescent="0.2">
      <c r="C119" s="1">
        <v>114</v>
      </c>
      <c r="D119" s="2">
        <f t="shared" si="4"/>
        <v>32238.569536852043</v>
      </c>
      <c r="E119" s="1">
        <f t="shared" si="5"/>
        <v>12266.301367403237</v>
      </c>
      <c r="F119" s="1">
        <f t="shared" si="6"/>
        <v>19972.268169448806</v>
      </c>
      <c r="G119" s="1">
        <f t="shared" si="7"/>
        <v>1318169.6991836317</v>
      </c>
    </row>
    <row r="120" spans="3:7" x14ac:dyDescent="0.2">
      <c r="C120" s="1">
        <v>115</v>
      </c>
      <c r="D120" s="2">
        <f t="shared" si="4"/>
        <v>32055.490411965431</v>
      </c>
      <c r="E120" s="1">
        <f t="shared" si="5"/>
        <v>12083.222242516624</v>
      </c>
      <c r="F120" s="1">
        <f t="shared" si="6"/>
        <v>19972.268169448806</v>
      </c>
      <c r="G120" s="1">
        <f t="shared" si="7"/>
        <v>1298197.431014183</v>
      </c>
    </row>
    <row r="121" spans="3:7" x14ac:dyDescent="0.2">
      <c r="C121" s="1">
        <v>116</v>
      </c>
      <c r="D121" s="2">
        <f t="shared" si="4"/>
        <v>31872.411287078816</v>
      </c>
      <c r="E121" s="1">
        <f t="shared" si="5"/>
        <v>11900.14311763001</v>
      </c>
      <c r="F121" s="1">
        <f t="shared" si="6"/>
        <v>19972.268169448806</v>
      </c>
      <c r="G121" s="1">
        <f t="shared" si="7"/>
        <v>1278225.1628447343</v>
      </c>
    </row>
    <row r="122" spans="3:7" x14ac:dyDescent="0.2">
      <c r="C122" s="1">
        <v>117</v>
      </c>
      <c r="D122" s="2">
        <f t="shared" si="4"/>
        <v>31689.3321621922</v>
      </c>
      <c r="E122" s="1">
        <f t="shared" si="5"/>
        <v>11717.063992743397</v>
      </c>
      <c r="F122" s="1">
        <f t="shared" si="6"/>
        <v>19972.268169448806</v>
      </c>
      <c r="G122" s="1">
        <f t="shared" si="7"/>
        <v>1258252.8946752856</v>
      </c>
    </row>
    <row r="123" spans="3:7" x14ac:dyDescent="0.2">
      <c r="C123" s="1">
        <v>118</v>
      </c>
      <c r="D123" s="2">
        <f t="shared" si="4"/>
        <v>31506.253037305592</v>
      </c>
      <c r="E123" s="1">
        <f t="shared" si="5"/>
        <v>11533.984867856785</v>
      </c>
      <c r="F123" s="1">
        <f t="shared" si="6"/>
        <v>19972.268169448806</v>
      </c>
      <c r="G123" s="1">
        <f t="shared" si="7"/>
        <v>1238280.6265058368</v>
      </c>
    </row>
    <row r="124" spans="3:7" x14ac:dyDescent="0.2">
      <c r="C124" s="1">
        <v>119</v>
      </c>
      <c r="D124" s="2">
        <f t="shared" si="4"/>
        <v>31323.173912418977</v>
      </c>
      <c r="E124" s="1">
        <f t="shared" si="5"/>
        <v>11350.905742970172</v>
      </c>
      <c r="F124" s="1">
        <f t="shared" si="6"/>
        <v>19972.268169448806</v>
      </c>
      <c r="G124" s="1">
        <f t="shared" si="7"/>
        <v>1218308.3583363881</v>
      </c>
    </row>
    <row r="125" spans="3:7" x14ac:dyDescent="0.2">
      <c r="C125" s="1">
        <v>120</v>
      </c>
      <c r="D125" s="2">
        <f t="shared" si="4"/>
        <v>31140.094787532362</v>
      </c>
      <c r="E125" s="1">
        <f t="shared" si="5"/>
        <v>11167.826618083558</v>
      </c>
      <c r="F125" s="1">
        <f t="shared" si="6"/>
        <v>19972.268169448806</v>
      </c>
      <c r="G125" s="1">
        <f t="shared" si="7"/>
        <v>1198336.0901669394</v>
      </c>
    </row>
    <row r="126" spans="3:7" x14ac:dyDescent="0.2">
      <c r="C126" s="1">
        <v>121</v>
      </c>
      <c r="D126" s="2">
        <f t="shared" si="4"/>
        <v>30957.01566264575</v>
      </c>
      <c r="E126" s="1">
        <f t="shared" si="5"/>
        <v>10984.747493196945</v>
      </c>
      <c r="F126" s="1">
        <f t="shared" si="6"/>
        <v>19972.268169448806</v>
      </c>
      <c r="G126" s="1">
        <f t="shared" si="7"/>
        <v>1178363.8219974907</v>
      </c>
    </row>
    <row r="127" spans="3:7" x14ac:dyDescent="0.2">
      <c r="C127" s="1">
        <v>122</v>
      </c>
      <c r="D127" s="2">
        <f t="shared" si="4"/>
        <v>30773.936537759138</v>
      </c>
      <c r="E127" s="1">
        <f t="shared" si="5"/>
        <v>10801.668368310331</v>
      </c>
      <c r="F127" s="1">
        <f t="shared" si="6"/>
        <v>19972.268169448806</v>
      </c>
      <c r="G127" s="1">
        <f t="shared" si="7"/>
        <v>1158391.553828042</v>
      </c>
    </row>
    <row r="128" spans="3:7" x14ac:dyDescent="0.2">
      <c r="C128" s="1">
        <v>123</v>
      </c>
      <c r="D128" s="2">
        <f t="shared" si="4"/>
        <v>30590.857412872523</v>
      </c>
      <c r="E128" s="1">
        <f t="shared" si="5"/>
        <v>10618.589243423718</v>
      </c>
      <c r="F128" s="1">
        <f t="shared" si="6"/>
        <v>19972.268169448806</v>
      </c>
      <c r="G128" s="1">
        <f t="shared" si="7"/>
        <v>1138419.2856585933</v>
      </c>
    </row>
    <row r="129" spans="3:7" x14ac:dyDescent="0.2">
      <c r="C129" s="1">
        <v>124</v>
      </c>
      <c r="D129" s="2">
        <f t="shared" si="4"/>
        <v>30407.778287985911</v>
      </c>
      <c r="E129" s="1">
        <f t="shared" si="5"/>
        <v>10435.510118537106</v>
      </c>
      <c r="F129" s="1">
        <f t="shared" si="6"/>
        <v>19972.268169448806</v>
      </c>
      <c r="G129" s="1">
        <f t="shared" si="7"/>
        <v>1118447.0174891446</v>
      </c>
    </row>
    <row r="130" spans="3:7" x14ac:dyDescent="0.2">
      <c r="C130" s="1">
        <v>125</v>
      </c>
      <c r="D130" s="2">
        <f t="shared" si="4"/>
        <v>30224.6991630993</v>
      </c>
      <c r="E130" s="1">
        <f t="shared" si="5"/>
        <v>10252.430993650492</v>
      </c>
      <c r="F130" s="1">
        <f t="shared" si="6"/>
        <v>19972.268169448806</v>
      </c>
      <c r="G130" s="1">
        <f t="shared" si="7"/>
        <v>1098474.7493196959</v>
      </c>
    </row>
    <row r="131" spans="3:7" x14ac:dyDescent="0.2">
      <c r="C131" s="1">
        <v>126</v>
      </c>
      <c r="D131" s="2">
        <f t="shared" si="4"/>
        <v>30041.620038212684</v>
      </c>
      <c r="E131" s="1">
        <f t="shared" si="5"/>
        <v>10069.351868763879</v>
      </c>
      <c r="F131" s="1">
        <f t="shared" si="6"/>
        <v>19972.268169448806</v>
      </c>
      <c r="G131" s="1">
        <f t="shared" si="7"/>
        <v>1078502.4811502472</v>
      </c>
    </row>
    <row r="132" spans="3:7" x14ac:dyDescent="0.2">
      <c r="C132" s="1">
        <v>127</v>
      </c>
      <c r="D132" s="2">
        <f t="shared" si="4"/>
        <v>29858.540913326069</v>
      </c>
      <c r="E132" s="1">
        <f t="shared" si="5"/>
        <v>9886.2727438772654</v>
      </c>
      <c r="F132" s="1">
        <f t="shared" si="6"/>
        <v>19972.268169448806</v>
      </c>
      <c r="G132" s="1">
        <f t="shared" si="7"/>
        <v>1058530.2129807984</v>
      </c>
    </row>
    <row r="133" spans="3:7" x14ac:dyDescent="0.2">
      <c r="C133" s="1">
        <v>128</v>
      </c>
      <c r="D133" s="2">
        <f t="shared" si="4"/>
        <v>29675.461788439457</v>
      </c>
      <c r="E133" s="1">
        <f t="shared" si="5"/>
        <v>9703.1936189906519</v>
      </c>
      <c r="F133" s="1">
        <f t="shared" si="6"/>
        <v>19972.268169448806</v>
      </c>
      <c r="G133" s="1">
        <f t="shared" si="7"/>
        <v>1038557.9448113496</v>
      </c>
    </row>
    <row r="134" spans="3:7" x14ac:dyDescent="0.2">
      <c r="C134" s="1">
        <v>129</v>
      </c>
      <c r="D134" s="2">
        <f t="shared" si="4"/>
        <v>29492.382663552846</v>
      </c>
      <c r="E134" s="1">
        <f t="shared" si="5"/>
        <v>9520.1144941040384</v>
      </c>
      <c r="F134" s="1">
        <f t="shared" si="6"/>
        <v>19972.268169448806</v>
      </c>
      <c r="G134" s="1">
        <f t="shared" si="7"/>
        <v>1018585.6766419008</v>
      </c>
    </row>
    <row r="135" spans="3:7" x14ac:dyDescent="0.2">
      <c r="C135" s="1">
        <v>130</v>
      </c>
      <c r="D135" s="2">
        <f t="shared" si="4"/>
        <v>29309.30353866623</v>
      </c>
      <c r="E135" s="1">
        <f t="shared" si="5"/>
        <v>9337.0353692174231</v>
      </c>
      <c r="F135" s="1">
        <f t="shared" si="6"/>
        <v>19972.268169448806</v>
      </c>
      <c r="G135" s="1">
        <f t="shared" si="7"/>
        <v>998613.40847245196</v>
      </c>
    </row>
    <row r="136" spans="3:7" x14ac:dyDescent="0.2">
      <c r="C136" s="1">
        <v>131</v>
      </c>
      <c r="D136" s="2">
        <f t="shared" ref="D136:D185" si="8">E136+F136</f>
        <v>29126.224413779615</v>
      </c>
      <c r="E136" s="1">
        <f t="shared" ref="E136:E185" si="9">0.11/12*G135</f>
        <v>9153.9562443308096</v>
      </c>
      <c r="F136" s="1">
        <f t="shared" ref="F136:F185" si="10">F135</f>
        <v>19972.268169448806</v>
      </c>
      <c r="G136" s="1">
        <f t="shared" ref="G136:G185" si="11">G135-F136</f>
        <v>978641.14030300314</v>
      </c>
    </row>
    <row r="137" spans="3:7" x14ac:dyDescent="0.2">
      <c r="C137" s="1">
        <v>132</v>
      </c>
      <c r="D137" s="2">
        <f t="shared" si="8"/>
        <v>28943.145288893</v>
      </c>
      <c r="E137" s="1">
        <f t="shared" si="9"/>
        <v>8970.8771194441961</v>
      </c>
      <c r="F137" s="1">
        <f t="shared" si="10"/>
        <v>19972.268169448806</v>
      </c>
      <c r="G137" s="1">
        <f t="shared" si="11"/>
        <v>958668.87213355431</v>
      </c>
    </row>
    <row r="138" spans="3:7" x14ac:dyDescent="0.2">
      <c r="C138" s="1">
        <v>133</v>
      </c>
      <c r="D138" s="2">
        <f t="shared" si="8"/>
        <v>28760.066164006384</v>
      </c>
      <c r="E138" s="1">
        <f t="shared" si="9"/>
        <v>8787.7979945575808</v>
      </c>
      <c r="F138" s="1">
        <f t="shared" si="10"/>
        <v>19972.268169448806</v>
      </c>
      <c r="G138" s="1">
        <f t="shared" si="11"/>
        <v>938696.60396410548</v>
      </c>
    </row>
    <row r="139" spans="3:7" x14ac:dyDescent="0.2">
      <c r="C139" s="1">
        <v>134</v>
      </c>
      <c r="D139" s="2">
        <f t="shared" si="8"/>
        <v>28576.987039119773</v>
      </c>
      <c r="E139" s="1">
        <f t="shared" si="9"/>
        <v>8604.7188696709673</v>
      </c>
      <c r="F139" s="1">
        <f t="shared" si="10"/>
        <v>19972.268169448806</v>
      </c>
      <c r="G139" s="1">
        <f t="shared" si="11"/>
        <v>918724.33579465665</v>
      </c>
    </row>
    <row r="140" spans="3:7" x14ac:dyDescent="0.2">
      <c r="C140" s="1">
        <v>135</v>
      </c>
      <c r="D140" s="2">
        <f t="shared" si="8"/>
        <v>28393.907914233157</v>
      </c>
      <c r="E140" s="1">
        <f t="shared" si="9"/>
        <v>8421.6397447843519</v>
      </c>
      <c r="F140" s="1">
        <f t="shared" si="10"/>
        <v>19972.268169448806</v>
      </c>
      <c r="G140" s="1">
        <f t="shared" si="11"/>
        <v>898752.06762520783</v>
      </c>
    </row>
    <row r="141" spans="3:7" x14ac:dyDescent="0.2">
      <c r="C141" s="1">
        <v>136</v>
      </c>
      <c r="D141" s="2">
        <f t="shared" si="8"/>
        <v>28210.828789346546</v>
      </c>
      <c r="E141" s="1">
        <f t="shared" si="9"/>
        <v>8238.5606198977384</v>
      </c>
      <c r="F141" s="1">
        <f t="shared" si="10"/>
        <v>19972.268169448806</v>
      </c>
      <c r="G141" s="1">
        <f t="shared" si="11"/>
        <v>878779.799455759</v>
      </c>
    </row>
    <row r="142" spans="3:7" x14ac:dyDescent="0.2">
      <c r="C142" s="1">
        <v>137</v>
      </c>
      <c r="D142" s="2">
        <f t="shared" si="8"/>
        <v>28027.749664459931</v>
      </c>
      <c r="E142" s="1">
        <f t="shared" si="9"/>
        <v>8055.481495011124</v>
      </c>
      <c r="F142" s="1">
        <f t="shared" si="10"/>
        <v>19972.268169448806</v>
      </c>
      <c r="G142" s="1">
        <f t="shared" si="11"/>
        <v>858807.53128631017</v>
      </c>
    </row>
    <row r="143" spans="3:7" x14ac:dyDescent="0.2">
      <c r="C143" s="1">
        <v>138</v>
      </c>
      <c r="D143" s="2">
        <f t="shared" si="8"/>
        <v>27844.670539573315</v>
      </c>
      <c r="E143" s="1">
        <f t="shared" si="9"/>
        <v>7872.4023701245096</v>
      </c>
      <c r="F143" s="1">
        <f t="shared" si="10"/>
        <v>19972.268169448806</v>
      </c>
      <c r="G143" s="1">
        <f t="shared" si="11"/>
        <v>838835.26311686134</v>
      </c>
    </row>
    <row r="144" spans="3:7" x14ac:dyDescent="0.2">
      <c r="C144" s="1">
        <v>139</v>
      </c>
      <c r="D144" s="2">
        <f t="shared" si="8"/>
        <v>27661.5914146867</v>
      </c>
      <c r="E144" s="1">
        <f t="shared" si="9"/>
        <v>7689.3232452378961</v>
      </c>
      <c r="F144" s="1">
        <f t="shared" si="10"/>
        <v>19972.268169448806</v>
      </c>
      <c r="G144" s="1">
        <f t="shared" si="11"/>
        <v>818862.99494741252</v>
      </c>
    </row>
    <row r="145" spans="3:7" x14ac:dyDescent="0.2">
      <c r="C145" s="1">
        <v>140</v>
      </c>
      <c r="D145" s="2">
        <f t="shared" si="8"/>
        <v>27478.512289800088</v>
      </c>
      <c r="E145" s="1">
        <f t="shared" si="9"/>
        <v>7506.2441203512817</v>
      </c>
      <c r="F145" s="1">
        <f t="shared" si="10"/>
        <v>19972.268169448806</v>
      </c>
      <c r="G145" s="1">
        <f t="shared" si="11"/>
        <v>798890.72677796369</v>
      </c>
    </row>
    <row r="146" spans="3:7" x14ac:dyDescent="0.2">
      <c r="C146" s="1">
        <v>141</v>
      </c>
      <c r="D146" s="2">
        <f t="shared" si="8"/>
        <v>27295.433164913473</v>
      </c>
      <c r="E146" s="1">
        <f t="shared" si="9"/>
        <v>7323.1649954646673</v>
      </c>
      <c r="F146" s="1">
        <f t="shared" si="10"/>
        <v>19972.268169448806</v>
      </c>
      <c r="G146" s="1">
        <f t="shared" si="11"/>
        <v>778918.45860851486</v>
      </c>
    </row>
    <row r="147" spans="3:7" x14ac:dyDescent="0.2">
      <c r="C147" s="1">
        <v>142</v>
      </c>
      <c r="D147" s="2">
        <f t="shared" si="8"/>
        <v>27112.354040026858</v>
      </c>
      <c r="E147" s="1">
        <f t="shared" si="9"/>
        <v>7140.0858705780529</v>
      </c>
      <c r="F147" s="1">
        <f t="shared" si="10"/>
        <v>19972.268169448806</v>
      </c>
      <c r="G147" s="1">
        <f t="shared" si="11"/>
        <v>758946.19043906603</v>
      </c>
    </row>
    <row r="148" spans="3:7" x14ac:dyDescent="0.2">
      <c r="C148" s="1">
        <v>143</v>
      </c>
      <c r="D148" s="2">
        <f t="shared" si="8"/>
        <v>26929.274915140246</v>
      </c>
      <c r="E148" s="1">
        <f t="shared" si="9"/>
        <v>6957.0067456914385</v>
      </c>
      <c r="F148" s="1">
        <f t="shared" si="10"/>
        <v>19972.268169448806</v>
      </c>
      <c r="G148" s="1">
        <f t="shared" si="11"/>
        <v>738973.92226961721</v>
      </c>
    </row>
    <row r="149" spans="3:7" x14ac:dyDescent="0.2">
      <c r="C149" s="1">
        <v>144</v>
      </c>
      <c r="D149" s="2">
        <f t="shared" si="8"/>
        <v>26746.195790253631</v>
      </c>
      <c r="E149" s="1">
        <f t="shared" si="9"/>
        <v>6773.9276208048241</v>
      </c>
      <c r="F149" s="1">
        <f t="shared" si="10"/>
        <v>19972.268169448806</v>
      </c>
      <c r="G149" s="1">
        <f t="shared" si="11"/>
        <v>719001.65410016838</v>
      </c>
    </row>
    <row r="150" spans="3:7" x14ac:dyDescent="0.2">
      <c r="C150" s="1">
        <v>145</v>
      </c>
      <c r="D150" s="2">
        <f t="shared" si="8"/>
        <v>26563.116665367015</v>
      </c>
      <c r="E150" s="1">
        <f t="shared" si="9"/>
        <v>6590.8484959182106</v>
      </c>
      <c r="F150" s="1">
        <f t="shared" si="10"/>
        <v>19972.268169448806</v>
      </c>
      <c r="G150" s="1">
        <f t="shared" si="11"/>
        <v>699029.38593071955</v>
      </c>
    </row>
    <row r="151" spans="3:7" x14ac:dyDescent="0.2">
      <c r="C151" s="1">
        <v>146</v>
      </c>
      <c r="D151" s="2">
        <f t="shared" si="8"/>
        <v>26380.0375404804</v>
      </c>
      <c r="E151" s="1">
        <f t="shared" si="9"/>
        <v>6407.7693710315962</v>
      </c>
      <c r="F151" s="1">
        <f t="shared" si="10"/>
        <v>19972.268169448806</v>
      </c>
      <c r="G151" s="1">
        <f t="shared" si="11"/>
        <v>679057.11776127073</v>
      </c>
    </row>
    <row r="152" spans="3:7" x14ac:dyDescent="0.2">
      <c r="C152" s="1">
        <v>147</v>
      </c>
      <c r="D152" s="2">
        <f t="shared" si="8"/>
        <v>26196.958415593788</v>
      </c>
      <c r="E152" s="1">
        <f t="shared" si="9"/>
        <v>6224.6902461449818</v>
      </c>
      <c r="F152" s="1">
        <f t="shared" si="10"/>
        <v>19972.268169448806</v>
      </c>
      <c r="G152" s="1">
        <f t="shared" si="11"/>
        <v>659084.8495918219</v>
      </c>
    </row>
    <row r="153" spans="3:7" x14ac:dyDescent="0.2">
      <c r="C153" s="1">
        <v>148</v>
      </c>
      <c r="D153" s="2">
        <f t="shared" si="8"/>
        <v>26013.879290707173</v>
      </c>
      <c r="E153" s="1">
        <f t="shared" si="9"/>
        <v>6041.6111212583673</v>
      </c>
      <c r="F153" s="1">
        <f t="shared" si="10"/>
        <v>19972.268169448806</v>
      </c>
      <c r="G153" s="1">
        <f t="shared" si="11"/>
        <v>639112.58142237307</v>
      </c>
    </row>
    <row r="154" spans="3:7" x14ac:dyDescent="0.2">
      <c r="C154" s="1">
        <v>149</v>
      </c>
      <c r="D154" s="2">
        <f t="shared" si="8"/>
        <v>25830.800165820558</v>
      </c>
      <c r="E154" s="1">
        <f t="shared" si="9"/>
        <v>5858.5319963717529</v>
      </c>
      <c r="F154" s="1">
        <f t="shared" si="10"/>
        <v>19972.268169448806</v>
      </c>
      <c r="G154" s="1">
        <f t="shared" si="11"/>
        <v>619140.31325292424</v>
      </c>
    </row>
    <row r="155" spans="3:7" x14ac:dyDescent="0.2">
      <c r="C155" s="1">
        <v>150</v>
      </c>
      <c r="D155" s="2">
        <f t="shared" si="8"/>
        <v>25647.721040933946</v>
      </c>
      <c r="E155" s="1">
        <f t="shared" si="9"/>
        <v>5675.4528714851385</v>
      </c>
      <c r="F155" s="1">
        <f t="shared" si="10"/>
        <v>19972.268169448806</v>
      </c>
      <c r="G155" s="1">
        <f t="shared" si="11"/>
        <v>599168.04508347542</v>
      </c>
    </row>
    <row r="156" spans="3:7" x14ac:dyDescent="0.2">
      <c r="C156" s="1">
        <v>151</v>
      </c>
      <c r="D156" s="2">
        <f t="shared" si="8"/>
        <v>25464.641916047331</v>
      </c>
      <c r="E156" s="1">
        <f t="shared" si="9"/>
        <v>5492.373746598525</v>
      </c>
      <c r="F156" s="1">
        <f t="shared" si="10"/>
        <v>19972.268169448806</v>
      </c>
      <c r="G156" s="1">
        <f t="shared" si="11"/>
        <v>579195.77691402659</v>
      </c>
    </row>
    <row r="157" spans="3:7" x14ac:dyDescent="0.2">
      <c r="C157" s="1">
        <v>152</v>
      </c>
      <c r="D157" s="2">
        <f t="shared" si="8"/>
        <v>25281.562791160715</v>
      </c>
      <c r="E157" s="1">
        <f t="shared" si="9"/>
        <v>5309.2946217119106</v>
      </c>
      <c r="F157" s="1">
        <f t="shared" si="10"/>
        <v>19972.268169448806</v>
      </c>
      <c r="G157" s="1">
        <f t="shared" si="11"/>
        <v>559223.50874457776</v>
      </c>
    </row>
    <row r="158" spans="3:7" x14ac:dyDescent="0.2">
      <c r="C158" s="1">
        <v>153</v>
      </c>
      <c r="D158" s="2">
        <f t="shared" si="8"/>
        <v>25098.4836662741</v>
      </c>
      <c r="E158" s="1">
        <f t="shared" si="9"/>
        <v>5126.2154968252962</v>
      </c>
      <c r="F158" s="1">
        <f t="shared" si="10"/>
        <v>19972.268169448806</v>
      </c>
      <c r="G158" s="1">
        <f t="shared" si="11"/>
        <v>539251.24057512893</v>
      </c>
    </row>
    <row r="159" spans="3:7" x14ac:dyDescent="0.2">
      <c r="C159" s="1">
        <v>154</v>
      </c>
      <c r="D159" s="2">
        <f t="shared" si="8"/>
        <v>24915.404541387488</v>
      </c>
      <c r="E159" s="1">
        <f t="shared" si="9"/>
        <v>4943.1363719386818</v>
      </c>
      <c r="F159" s="1">
        <f t="shared" si="10"/>
        <v>19972.268169448806</v>
      </c>
      <c r="G159" s="1">
        <f t="shared" si="11"/>
        <v>519278.97240568011</v>
      </c>
    </row>
    <row r="160" spans="3:7" x14ac:dyDescent="0.2">
      <c r="C160" s="1">
        <v>155</v>
      </c>
      <c r="D160" s="2">
        <f t="shared" si="8"/>
        <v>24732.325416500873</v>
      </c>
      <c r="E160" s="1">
        <f t="shared" si="9"/>
        <v>4760.0572470520674</v>
      </c>
      <c r="F160" s="1">
        <f t="shared" si="10"/>
        <v>19972.268169448806</v>
      </c>
      <c r="G160" s="1">
        <f t="shared" si="11"/>
        <v>499306.70423623128</v>
      </c>
    </row>
    <row r="161" spans="3:7" x14ac:dyDescent="0.2">
      <c r="C161" s="1">
        <v>156</v>
      </c>
      <c r="D161" s="2">
        <f t="shared" si="8"/>
        <v>24549.246291614258</v>
      </c>
      <c r="E161" s="1">
        <f t="shared" si="9"/>
        <v>4576.978122165453</v>
      </c>
      <c r="F161" s="1">
        <f t="shared" si="10"/>
        <v>19972.268169448806</v>
      </c>
      <c r="G161" s="1">
        <f t="shared" si="11"/>
        <v>479334.43606678245</v>
      </c>
    </row>
    <row r="162" spans="3:7" x14ac:dyDescent="0.2">
      <c r="C162" s="1">
        <v>157</v>
      </c>
      <c r="D162" s="1">
        <f t="shared" si="8"/>
        <v>24366.167166727646</v>
      </c>
      <c r="E162" s="1">
        <f t="shared" si="9"/>
        <v>4393.8989972788395</v>
      </c>
      <c r="F162" s="1">
        <f t="shared" si="10"/>
        <v>19972.268169448806</v>
      </c>
      <c r="G162" s="1">
        <f t="shared" si="11"/>
        <v>459362.16789733362</v>
      </c>
    </row>
    <row r="163" spans="3:7" x14ac:dyDescent="0.2">
      <c r="C163" s="1">
        <v>158</v>
      </c>
      <c r="D163" s="1">
        <f t="shared" si="8"/>
        <v>24183.088041841031</v>
      </c>
      <c r="E163" s="1">
        <f t="shared" si="9"/>
        <v>4210.8198723922251</v>
      </c>
      <c r="F163" s="1">
        <f t="shared" si="10"/>
        <v>19972.268169448806</v>
      </c>
      <c r="G163" s="1">
        <f t="shared" si="11"/>
        <v>439389.8997278848</v>
      </c>
    </row>
    <row r="164" spans="3:7" x14ac:dyDescent="0.2">
      <c r="C164" s="1">
        <v>159</v>
      </c>
      <c r="D164" s="1">
        <f t="shared" si="8"/>
        <v>24000.008916954415</v>
      </c>
      <c r="E164" s="1">
        <f t="shared" si="9"/>
        <v>4027.7407475056107</v>
      </c>
      <c r="F164" s="1">
        <f t="shared" si="10"/>
        <v>19972.268169448806</v>
      </c>
      <c r="G164" s="1">
        <f t="shared" si="11"/>
        <v>419417.63155843597</v>
      </c>
    </row>
    <row r="165" spans="3:7" x14ac:dyDescent="0.2">
      <c r="C165" s="1">
        <v>160</v>
      </c>
      <c r="D165" s="1">
        <f t="shared" si="8"/>
        <v>23816.9297920678</v>
      </c>
      <c r="E165" s="1">
        <f t="shared" si="9"/>
        <v>3844.6616226189963</v>
      </c>
      <c r="F165" s="1">
        <f t="shared" si="10"/>
        <v>19972.268169448806</v>
      </c>
      <c r="G165" s="1">
        <f t="shared" si="11"/>
        <v>399445.36338898714</v>
      </c>
    </row>
    <row r="166" spans="3:7" x14ac:dyDescent="0.2">
      <c r="C166" s="1">
        <v>161</v>
      </c>
      <c r="D166" s="1">
        <f t="shared" si="8"/>
        <v>23633.850667181188</v>
      </c>
      <c r="E166" s="1">
        <f t="shared" si="9"/>
        <v>3661.5824977323823</v>
      </c>
      <c r="F166" s="1">
        <f t="shared" si="10"/>
        <v>19972.268169448806</v>
      </c>
      <c r="G166" s="1">
        <f t="shared" si="11"/>
        <v>379473.09521953831</v>
      </c>
    </row>
    <row r="167" spans="3:7" x14ac:dyDescent="0.2">
      <c r="C167" s="1">
        <v>162</v>
      </c>
      <c r="D167" s="1">
        <f t="shared" si="8"/>
        <v>23450.771542294573</v>
      </c>
      <c r="E167" s="1">
        <f t="shared" si="9"/>
        <v>3478.5033728457679</v>
      </c>
      <c r="F167" s="1">
        <f t="shared" si="10"/>
        <v>19972.268169448806</v>
      </c>
      <c r="G167" s="1">
        <f t="shared" si="11"/>
        <v>359500.82705008949</v>
      </c>
    </row>
    <row r="168" spans="3:7" x14ac:dyDescent="0.2">
      <c r="C168" s="1">
        <v>163</v>
      </c>
      <c r="D168" s="1">
        <f t="shared" si="8"/>
        <v>23267.692417407958</v>
      </c>
      <c r="E168" s="1">
        <f t="shared" si="9"/>
        <v>3295.4242479591535</v>
      </c>
      <c r="F168" s="1">
        <f t="shared" si="10"/>
        <v>19972.268169448806</v>
      </c>
      <c r="G168" s="1">
        <f t="shared" si="11"/>
        <v>339528.55888064066</v>
      </c>
    </row>
    <row r="169" spans="3:7" x14ac:dyDescent="0.2">
      <c r="C169" s="1">
        <v>164</v>
      </c>
      <c r="D169" s="1">
        <f t="shared" si="8"/>
        <v>23084.613292521346</v>
      </c>
      <c r="E169" s="1">
        <f t="shared" si="9"/>
        <v>3112.3451230725395</v>
      </c>
      <c r="F169" s="1">
        <f t="shared" si="10"/>
        <v>19972.268169448806</v>
      </c>
      <c r="G169" s="1">
        <f t="shared" si="11"/>
        <v>319556.29071119183</v>
      </c>
    </row>
    <row r="170" spans="3:7" x14ac:dyDescent="0.2">
      <c r="C170" s="1">
        <v>165</v>
      </c>
      <c r="D170" s="1">
        <f t="shared" si="8"/>
        <v>22901.534167634731</v>
      </c>
      <c r="E170" s="1">
        <f t="shared" si="9"/>
        <v>2929.2659981859251</v>
      </c>
      <c r="F170" s="1">
        <f t="shared" si="10"/>
        <v>19972.268169448806</v>
      </c>
      <c r="G170" s="1">
        <f t="shared" si="11"/>
        <v>299584.022541743</v>
      </c>
    </row>
    <row r="171" spans="3:7" x14ac:dyDescent="0.2">
      <c r="C171" s="1">
        <v>166</v>
      </c>
      <c r="D171" s="1">
        <f t="shared" si="8"/>
        <v>22718.455042748115</v>
      </c>
      <c r="E171" s="1">
        <f t="shared" si="9"/>
        <v>2746.1868732993107</v>
      </c>
      <c r="F171" s="1">
        <f t="shared" si="10"/>
        <v>19972.268169448806</v>
      </c>
      <c r="G171" s="1">
        <f t="shared" si="11"/>
        <v>279611.75437229418</v>
      </c>
    </row>
    <row r="172" spans="3:7" x14ac:dyDescent="0.2">
      <c r="C172" s="1">
        <v>167</v>
      </c>
      <c r="D172" s="1">
        <f t="shared" si="8"/>
        <v>22535.375917861504</v>
      </c>
      <c r="E172" s="1">
        <f t="shared" si="9"/>
        <v>2563.1077484126968</v>
      </c>
      <c r="F172" s="1">
        <f t="shared" si="10"/>
        <v>19972.268169448806</v>
      </c>
      <c r="G172" s="1">
        <f t="shared" si="11"/>
        <v>259639.48620284538</v>
      </c>
    </row>
    <row r="173" spans="3:7" x14ac:dyDescent="0.2">
      <c r="C173" s="1">
        <v>168</v>
      </c>
      <c r="D173" s="1">
        <f t="shared" si="8"/>
        <v>22352.296792974888</v>
      </c>
      <c r="E173" s="1">
        <f t="shared" si="9"/>
        <v>2380.0286235260828</v>
      </c>
      <c r="F173" s="1">
        <f t="shared" si="10"/>
        <v>19972.268169448806</v>
      </c>
      <c r="G173" s="1">
        <f t="shared" si="11"/>
        <v>239667.21803339658</v>
      </c>
    </row>
    <row r="174" spans="3:7" x14ac:dyDescent="0.2">
      <c r="C174" s="1">
        <v>169</v>
      </c>
      <c r="D174" s="1">
        <f t="shared" si="8"/>
        <v>22169.217668088273</v>
      </c>
      <c r="E174" s="1">
        <f t="shared" si="9"/>
        <v>2196.9494986394689</v>
      </c>
      <c r="F174" s="1">
        <f t="shared" si="10"/>
        <v>19972.268169448806</v>
      </c>
      <c r="G174" s="1">
        <f t="shared" si="11"/>
        <v>219694.94986394778</v>
      </c>
    </row>
    <row r="175" spans="3:7" x14ac:dyDescent="0.2">
      <c r="C175" s="1">
        <v>170</v>
      </c>
      <c r="D175" s="1">
        <f t="shared" si="8"/>
        <v>21986.138543201661</v>
      </c>
      <c r="E175" s="1">
        <f t="shared" si="9"/>
        <v>2013.8703737528547</v>
      </c>
      <c r="F175" s="1">
        <f t="shared" si="10"/>
        <v>19972.268169448806</v>
      </c>
      <c r="G175" s="1">
        <f t="shared" si="11"/>
        <v>199722.68169449898</v>
      </c>
    </row>
    <row r="176" spans="3:7" x14ac:dyDescent="0.2">
      <c r="C176" s="1">
        <v>171</v>
      </c>
      <c r="D176" s="1">
        <f t="shared" si="8"/>
        <v>21803.059418315046</v>
      </c>
      <c r="E176" s="1">
        <f t="shared" si="9"/>
        <v>1830.7912488662407</v>
      </c>
      <c r="F176" s="1">
        <f t="shared" si="10"/>
        <v>19972.268169448806</v>
      </c>
      <c r="G176" s="1">
        <f t="shared" si="11"/>
        <v>179750.41352505019</v>
      </c>
    </row>
    <row r="177" spans="3:7" x14ac:dyDescent="0.2">
      <c r="C177" s="1">
        <v>172</v>
      </c>
      <c r="D177" s="1">
        <f t="shared" si="8"/>
        <v>21619.980293428431</v>
      </c>
      <c r="E177" s="1">
        <f t="shared" si="9"/>
        <v>1647.7121239796268</v>
      </c>
      <c r="F177" s="1">
        <f t="shared" si="10"/>
        <v>19972.268169448806</v>
      </c>
      <c r="G177" s="1">
        <f t="shared" si="11"/>
        <v>159778.14535560139</v>
      </c>
    </row>
    <row r="178" spans="3:7" x14ac:dyDescent="0.2">
      <c r="C178" s="1">
        <v>173</v>
      </c>
      <c r="D178" s="1">
        <f t="shared" si="8"/>
        <v>21436.901168541819</v>
      </c>
      <c r="E178" s="1">
        <f t="shared" si="9"/>
        <v>1464.6329990930128</v>
      </c>
      <c r="F178" s="1">
        <f t="shared" si="10"/>
        <v>19972.268169448806</v>
      </c>
      <c r="G178" s="1">
        <f t="shared" si="11"/>
        <v>139805.87718615259</v>
      </c>
    </row>
    <row r="179" spans="3:7" x14ac:dyDescent="0.2">
      <c r="C179" s="1">
        <v>174</v>
      </c>
      <c r="D179" s="1">
        <f t="shared" si="8"/>
        <v>21253.822043655204</v>
      </c>
      <c r="E179" s="1">
        <f t="shared" si="9"/>
        <v>1281.5538742063986</v>
      </c>
      <c r="F179" s="1">
        <f t="shared" si="10"/>
        <v>19972.268169448806</v>
      </c>
      <c r="G179" s="1">
        <f t="shared" si="11"/>
        <v>119833.60901670379</v>
      </c>
    </row>
    <row r="180" spans="3:7" x14ac:dyDescent="0.2">
      <c r="C180" s="1">
        <v>175</v>
      </c>
      <c r="D180" s="1">
        <f t="shared" si="8"/>
        <v>21070.742918768592</v>
      </c>
      <c r="E180" s="1">
        <f t="shared" si="9"/>
        <v>1098.4747493197847</v>
      </c>
      <c r="F180" s="1">
        <f t="shared" si="10"/>
        <v>19972.268169448806</v>
      </c>
      <c r="G180" s="1">
        <f t="shared" si="11"/>
        <v>99861.340847254993</v>
      </c>
    </row>
    <row r="181" spans="3:7" x14ac:dyDescent="0.2">
      <c r="C181" s="1">
        <v>176</v>
      </c>
      <c r="D181" s="1">
        <f t="shared" si="8"/>
        <v>20887.663793881977</v>
      </c>
      <c r="E181" s="1">
        <f t="shared" si="9"/>
        <v>915.39562443317072</v>
      </c>
      <c r="F181" s="1">
        <f t="shared" si="10"/>
        <v>19972.268169448806</v>
      </c>
      <c r="G181" s="1">
        <f t="shared" si="11"/>
        <v>79889.072677806194</v>
      </c>
    </row>
    <row r="182" spans="3:7" x14ac:dyDescent="0.2">
      <c r="C182" s="1">
        <v>177</v>
      </c>
      <c r="D182" s="1">
        <f t="shared" si="8"/>
        <v>20704.584668995361</v>
      </c>
      <c r="E182" s="1">
        <f t="shared" si="9"/>
        <v>732.31649954655677</v>
      </c>
      <c r="F182" s="1">
        <f t="shared" si="10"/>
        <v>19972.268169448806</v>
      </c>
      <c r="G182" s="1">
        <f t="shared" si="11"/>
        <v>59916.804508357389</v>
      </c>
    </row>
    <row r="183" spans="3:7" x14ac:dyDescent="0.2">
      <c r="C183" s="1">
        <v>178</v>
      </c>
      <c r="D183" s="1">
        <f t="shared" si="8"/>
        <v>20521.50554410875</v>
      </c>
      <c r="E183" s="1">
        <f t="shared" si="9"/>
        <v>549.2373746599427</v>
      </c>
      <c r="F183" s="1">
        <f t="shared" si="10"/>
        <v>19972.268169448806</v>
      </c>
      <c r="G183" s="1">
        <f t="shared" si="11"/>
        <v>39944.536338908583</v>
      </c>
    </row>
    <row r="184" spans="3:7" x14ac:dyDescent="0.2">
      <c r="C184" s="1">
        <v>179</v>
      </c>
      <c r="D184" s="1">
        <f t="shared" si="8"/>
        <v>20338.426419222134</v>
      </c>
      <c r="E184" s="1">
        <f t="shared" si="9"/>
        <v>366.15824977332869</v>
      </c>
      <c r="F184" s="1">
        <f t="shared" si="10"/>
        <v>19972.268169448806</v>
      </c>
      <c r="G184" s="1">
        <f t="shared" si="11"/>
        <v>19972.268169459778</v>
      </c>
    </row>
    <row r="185" spans="3:7" x14ac:dyDescent="0.2">
      <c r="C185" s="1">
        <v>180</v>
      </c>
      <c r="D185" s="1">
        <f t="shared" si="8"/>
        <v>20155.347294335519</v>
      </c>
      <c r="E185" s="1">
        <f t="shared" si="9"/>
        <v>183.07912488671462</v>
      </c>
      <c r="F185" s="1">
        <f t="shared" si="10"/>
        <v>19972.268169448806</v>
      </c>
      <c r="G185" s="3">
        <f t="shared" si="11"/>
        <v>1.0972144082188606E-8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1"/>
  <sheetViews>
    <sheetView topLeftCell="A5" workbookViewId="0">
      <selection activeCell="L28" sqref="L28"/>
    </sheetView>
  </sheetViews>
  <sheetFormatPr defaultRowHeight="12.75" x14ac:dyDescent="0.2"/>
  <cols>
    <col min="1" max="1" width="14.140625" style="1" bestFit="1" customWidth="1"/>
    <col min="2" max="4" width="9.140625" style="1"/>
    <col min="5" max="5" width="10" style="1" bestFit="1" customWidth="1"/>
    <col min="6" max="6" width="10.5703125" style="1" bestFit="1" customWidth="1"/>
    <col min="7" max="16384" width="9.140625" style="1"/>
  </cols>
  <sheetData>
    <row r="1" spans="1:10" x14ac:dyDescent="0.2">
      <c r="A1" s="1" t="s">
        <v>6</v>
      </c>
      <c r="B1" s="1">
        <f>4200*3*(1+2/6*0.041/4)*((1+0.041/4)^(4*15)-1)/(0.041/4)*(1+0.041/4)^(4*18)</f>
        <v>2169122.7143415213</v>
      </c>
      <c r="C1" s="1" t="s">
        <v>15</v>
      </c>
    </row>
    <row r="2" spans="1:10" x14ac:dyDescent="0.2">
      <c r="A2" s="1" t="s">
        <v>7</v>
      </c>
      <c r="B2" s="1">
        <f>4200*((1+0.041/4)^(4*18)-1)/((1+0.041/4)^2-1)</f>
        <v>220935.98513628569</v>
      </c>
    </row>
    <row r="3" spans="1:10" x14ac:dyDescent="0.2">
      <c r="A3" s="1" t="s">
        <v>8</v>
      </c>
      <c r="B3" s="1">
        <f>B1+B2</f>
        <v>2390058.6994778072</v>
      </c>
    </row>
    <row r="5" spans="1:10" x14ac:dyDescent="0.2">
      <c r="A5" s="1" t="s">
        <v>9</v>
      </c>
      <c r="C5" s="1" t="s">
        <v>14</v>
      </c>
    </row>
    <row r="6" spans="1:10" x14ac:dyDescent="0.2">
      <c r="A6" s="1" t="s">
        <v>10</v>
      </c>
      <c r="B6" s="1">
        <f>EXP(-0.027/12)</f>
        <v>0.99775252935262992</v>
      </c>
    </row>
    <row r="7" spans="1:10" x14ac:dyDescent="0.2">
      <c r="A7" s="1" t="s">
        <v>11</v>
      </c>
      <c r="B7" s="1">
        <f>B6/(1-B6)</f>
        <v>443.94463194443529</v>
      </c>
    </row>
    <row r="8" spans="1:10" x14ac:dyDescent="0.2">
      <c r="A8" s="1" t="s">
        <v>12</v>
      </c>
      <c r="B8" s="1">
        <f>B3</f>
        <v>2390058.6994778072</v>
      </c>
    </row>
    <row r="9" spans="1:10" ht="13.5" thickBot="1" x14ac:dyDescent="0.25">
      <c r="A9" s="1" t="s">
        <v>13</v>
      </c>
      <c r="B9" s="11">
        <f>B8/B7</f>
        <v>5383.6864498385239</v>
      </c>
    </row>
    <row r="10" spans="1:10" ht="13.5" thickTop="1" x14ac:dyDescent="0.2">
      <c r="B10" s="7"/>
      <c r="D10" s="1" t="s">
        <v>0</v>
      </c>
      <c r="E10" s="1" t="s">
        <v>1</v>
      </c>
      <c r="F10" s="1" t="s">
        <v>2</v>
      </c>
      <c r="G10" s="1" t="s">
        <v>3</v>
      </c>
    </row>
    <row r="11" spans="1:10" x14ac:dyDescent="0.2">
      <c r="C11" s="1">
        <v>0</v>
      </c>
      <c r="G11" s="1">
        <f>7000000-B3</f>
        <v>4609941.3005221933</v>
      </c>
    </row>
    <row r="12" spans="1:10" x14ac:dyDescent="0.2">
      <c r="C12" s="1">
        <v>1</v>
      </c>
      <c r="D12" s="1">
        <f>G11*(0.12/12)/(1-1/(1+0.12/12)^240)</f>
        <v>50759.424425748395</v>
      </c>
      <c r="E12" s="13">
        <f>G11*(0.12/12)</f>
        <v>46099.413005221933</v>
      </c>
      <c r="F12" s="2">
        <f>D12-E12</f>
        <v>4660.0114205264617</v>
      </c>
      <c r="G12" s="1">
        <f>G11-F12</f>
        <v>4605281.2891016668</v>
      </c>
    </row>
    <row r="13" spans="1:10" x14ac:dyDescent="0.2">
      <c r="C13" s="1">
        <v>2</v>
      </c>
      <c r="D13" s="1">
        <f>D12</f>
        <v>50759.424425748395</v>
      </c>
      <c r="E13" s="13">
        <f>G12*(0.12/12)</f>
        <v>46052.812891016671</v>
      </c>
      <c r="F13" s="2">
        <f>D13-E13</f>
        <v>4706.6115347317245</v>
      </c>
      <c r="G13" s="1">
        <f>G12-F13</f>
        <v>4600574.6775669353</v>
      </c>
    </row>
    <row r="14" spans="1:10" x14ac:dyDescent="0.2">
      <c r="C14" s="1">
        <v>3</v>
      </c>
      <c r="D14" s="1">
        <f t="shared" ref="D14:D77" si="0">D13</f>
        <v>50759.424425748395</v>
      </c>
      <c r="E14" s="13">
        <f t="shared" ref="E14:E77" si="1">G13*(0.12/12)</f>
        <v>46005.746775669351</v>
      </c>
      <c r="F14" s="2">
        <f t="shared" ref="F14:F77" si="2">D14-E14</f>
        <v>4753.6776500790438</v>
      </c>
      <c r="G14" s="1">
        <f t="shared" ref="G14:G77" si="3">G13-F14</f>
        <v>4595820.9999168562</v>
      </c>
      <c r="H14" s="1" t="s">
        <v>16</v>
      </c>
      <c r="J14" s="1">
        <f>F12*((1+0.12/12)^(10*12)-1)/(0.12/12)</f>
        <v>1071982.9200342703</v>
      </c>
    </row>
    <row r="15" spans="1:10" x14ac:dyDescent="0.2">
      <c r="C15" s="1">
        <v>4</v>
      </c>
      <c r="D15" s="1">
        <f t="shared" si="0"/>
        <v>50759.424425748395</v>
      </c>
      <c r="E15" s="13">
        <f t="shared" si="1"/>
        <v>45958.209999168561</v>
      </c>
      <c r="F15" s="2">
        <f t="shared" si="2"/>
        <v>4801.2144265798343</v>
      </c>
      <c r="G15" s="1">
        <f t="shared" si="3"/>
        <v>4591019.7854902763</v>
      </c>
      <c r="H15" s="1" t="s">
        <v>17</v>
      </c>
      <c r="J15" s="2">
        <f>SUM(F12:F131)</f>
        <v>1071982.9200342668</v>
      </c>
    </row>
    <row r="16" spans="1:10" x14ac:dyDescent="0.2">
      <c r="C16" s="1">
        <v>5</v>
      </c>
      <c r="D16" s="1">
        <f t="shared" si="0"/>
        <v>50759.424425748395</v>
      </c>
      <c r="E16" s="13">
        <f t="shared" si="1"/>
        <v>45910.197854902763</v>
      </c>
      <c r="F16" s="2">
        <f t="shared" si="2"/>
        <v>4849.2265708456325</v>
      </c>
      <c r="G16" s="1">
        <f t="shared" si="3"/>
        <v>4586170.5589194307</v>
      </c>
    </row>
    <row r="17" spans="3:10" x14ac:dyDescent="0.2">
      <c r="C17" s="1">
        <v>6</v>
      </c>
      <c r="D17" s="1">
        <f t="shared" si="0"/>
        <v>50759.424425748395</v>
      </c>
      <c r="E17" s="13">
        <f t="shared" si="1"/>
        <v>45861.705589194309</v>
      </c>
      <c r="F17" s="2">
        <f t="shared" si="2"/>
        <v>4897.718836554086</v>
      </c>
      <c r="G17" s="1">
        <f t="shared" si="3"/>
        <v>4581272.8400828764</v>
      </c>
      <c r="H17" s="1" t="s">
        <v>18</v>
      </c>
      <c r="J17" s="1">
        <f>120*D12-J14</f>
        <v>5019148.0110555366</v>
      </c>
    </row>
    <row r="18" spans="3:10" x14ac:dyDescent="0.2">
      <c r="C18" s="1">
        <v>7</v>
      </c>
      <c r="D18" s="1">
        <f t="shared" si="0"/>
        <v>50759.424425748395</v>
      </c>
      <c r="E18" s="13">
        <f t="shared" si="1"/>
        <v>45812.728400828768</v>
      </c>
      <c r="F18" s="2">
        <f t="shared" si="2"/>
        <v>4946.6960249196272</v>
      </c>
      <c r="G18" s="1">
        <f t="shared" si="3"/>
        <v>4576326.1440579565</v>
      </c>
      <c r="H18" s="1" t="s">
        <v>19</v>
      </c>
      <c r="J18" s="13">
        <f>SUM(E12:E131)</f>
        <v>5019148.0110555403</v>
      </c>
    </row>
    <row r="19" spans="3:10" x14ac:dyDescent="0.2">
      <c r="C19" s="1">
        <v>8</v>
      </c>
      <c r="D19" s="1">
        <f t="shared" si="0"/>
        <v>50759.424425748395</v>
      </c>
      <c r="E19" s="13">
        <f t="shared" si="1"/>
        <v>45763.261440579568</v>
      </c>
      <c r="F19" s="2">
        <f t="shared" si="2"/>
        <v>4996.1629851688267</v>
      </c>
      <c r="G19" s="1">
        <f t="shared" si="3"/>
        <v>4571329.9810727881</v>
      </c>
    </row>
    <row r="20" spans="3:10" x14ac:dyDescent="0.2">
      <c r="C20" s="1">
        <v>9</v>
      </c>
      <c r="D20" s="1">
        <f t="shared" si="0"/>
        <v>50759.424425748395</v>
      </c>
      <c r="E20" s="13">
        <f t="shared" si="1"/>
        <v>45713.299810727884</v>
      </c>
      <c r="F20" s="2">
        <f t="shared" si="2"/>
        <v>5046.1246150205116</v>
      </c>
      <c r="G20" s="1">
        <f t="shared" si="3"/>
        <v>4566283.856457768</v>
      </c>
    </row>
    <row r="21" spans="3:10" x14ac:dyDescent="0.2">
      <c r="C21" s="1">
        <v>10</v>
      </c>
      <c r="D21" s="1">
        <f t="shared" si="0"/>
        <v>50759.424425748395</v>
      </c>
      <c r="E21" s="13">
        <f t="shared" si="1"/>
        <v>45662.83856457768</v>
      </c>
      <c r="F21" s="2">
        <f t="shared" si="2"/>
        <v>5096.5858611707154</v>
      </c>
      <c r="G21" s="1">
        <f t="shared" si="3"/>
        <v>4561187.2705965973</v>
      </c>
      <c r="H21" s="1" t="s">
        <v>20</v>
      </c>
      <c r="J21" s="1">
        <f>D12*1/(1+0.12/12)^(240-157)</f>
        <v>22225.045815522913</v>
      </c>
    </row>
    <row r="22" spans="3:10" x14ac:dyDescent="0.2">
      <c r="C22" s="1">
        <v>11</v>
      </c>
      <c r="D22" s="1">
        <f t="shared" si="0"/>
        <v>50759.424425748395</v>
      </c>
      <c r="E22" s="13">
        <f t="shared" si="1"/>
        <v>45611.872705965972</v>
      </c>
      <c r="F22" s="2">
        <f t="shared" si="2"/>
        <v>5147.5517197824229</v>
      </c>
      <c r="G22" s="1">
        <f t="shared" si="3"/>
        <v>4556039.7188768145</v>
      </c>
      <c r="H22" s="1" t="s">
        <v>21</v>
      </c>
      <c r="J22" s="14">
        <f>F169</f>
        <v>22225.045815522855</v>
      </c>
    </row>
    <row r="23" spans="3:10" x14ac:dyDescent="0.2">
      <c r="C23" s="1">
        <v>12</v>
      </c>
      <c r="D23" s="1">
        <f t="shared" si="0"/>
        <v>50759.424425748395</v>
      </c>
      <c r="E23" s="13">
        <f t="shared" si="1"/>
        <v>45560.397188768147</v>
      </c>
      <c r="F23" s="2">
        <f t="shared" si="2"/>
        <v>5199.0272369802478</v>
      </c>
      <c r="G23" s="1">
        <f t="shared" si="3"/>
        <v>4550840.6916398341</v>
      </c>
    </row>
    <row r="24" spans="3:10" x14ac:dyDescent="0.2">
      <c r="C24" s="1">
        <v>13</v>
      </c>
      <c r="D24" s="1">
        <f t="shared" si="0"/>
        <v>50759.424425748395</v>
      </c>
      <c r="E24" s="13">
        <f t="shared" si="1"/>
        <v>45508.406916398344</v>
      </c>
      <c r="F24" s="2">
        <f t="shared" si="2"/>
        <v>5251.0175093500511</v>
      </c>
      <c r="G24" s="1">
        <f t="shared" si="3"/>
        <v>4545589.6741304845</v>
      </c>
      <c r="H24" s="1" t="s">
        <v>22</v>
      </c>
      <c r="J24" s="1">
        <f>D12-J21</f>
        <v>28534.378610225482</v>
      </c>
    </row>
    <row r="25" spans="3:10" x14ac:dyDescent="0.2">
      <c r="C25" s="1">
        <v>14</v>
      </c>
      <c r="D25" s="1">
        <f t="shared" si="0"/>
        <v>50759.424425748395</v>
      </c>
      <c r="E25" s="13">
        <f t="shared" si="1"/>
        <v>45455.896741304845</v>
      </c>
      <c r="F25" s="2">
        <f t="shared" si="2"/>
        <v>5303.5276844435502</v>
      </c>
      <c r="G25" s="1">
        <f t="shared" si="3"/>
        <v>4540286.1464460408</v>
      </c>
      <c r="H25" s="1" t="s">
        <v>25</v>
      </c>
      <c r="J25" s="15">
        <f>E169</f>
        <v>28534.37861022554</v>
      </c>
    </row>
    <row r="26" spans="3:10" x14ac:dyDescent="0.2">
      <c r="C26" s="1">
        <v>15</v>
      </c>
      <c r="D26" s="1">
        <f t="shared" si="0"/>
        <v>50759.424425748395</v>
      </c>
      <c r="E26" s="13">
        <f t="shared" si="1"/>
        <v>45402.861464460409</v>
      </c>
      <c r="F26" s="2">
        <f t="shared" si="2"/>
        <v>5356.5629612879857</v>
      </c>
      <c r="G26" s="1">
        <f t="shared" si="3"/>
        <v>4534929.583484753</v>
      </c>
    </row>
    <row r="27" spans="3:10" x14ac:dyDescent="0.2">
      <c r="C27" s="1">
        <v>16</v>
      </c>
      <c r="D27" s="1">
        <f t="shared" si="0"/>
        <v>50759.424425748395</v>
      </c>
      <c r="E27" s="13">
        <f t="shared" si="1"/>
        <v>45349.295834847529</v>
      </c>
      <c r="F27" s="2">
        <f t="shared" si="2"/>
        <v>5410.1285909008657</v>
      </c>
      <c r="G27" s="1">
        <f t="shared" si="3"/>
        <v>4529519.4548938526</v>
      </c>
      <c r="H27" s="1" t="s">
        <v>23</v>
      </c>
      <c r="J27" s="1">
        <f>J24/(0.12/12)-J21</f>
        <v>2831212.8152070255</v>
      </c>
    </row>
    <row r="28" spans="3:10" x14ac:dyDescent="0.2">
      <c r="C28" s="1">
        <v>17</v>
      </c>
      <c r="D28" s="1">
        <f t="shared" si="0"/>
        <v>50759.424425748395</v>
      </c>
      <c r="E28" s="13">
        <f t="shared" si="1"/>
        <v>45295.194548938525</v>
      </c>
      <c r="F28" s="2">
        <f t="shared" si="2"/>
        <v>5464.2298768098699</v>
      </c>
      <c r="G28" s="1">
        <f t="shared" si="3"/>
        <v>4524055.2250170428</v>
      </c>
      <c r="H28" s="1" t="s">
        <v>24</v>
      </c>
      <c r="J28" s="16">
        <f>G169</f>
        <v>2831212.8152070311</v>
      </c>
    </row>
    <row r="29" spans="3:10" x14ac:dyDescent="0.2">
      <c r="C29" s="1">
        <v>18</v>
      </c>
      <c r="D29" s="1">
        <f t="shared" si="0"/>
        <v>50759.424425748395</v>
      </c>
      <c r="E29" s="13">
        <f t="shared" si="1"/>
        <v>45240.552250170433</v>
      </c>
      <c r="F29" s="2">
        <f t="shared" si="2"/>
        <v>5518.8721755779625</v>
      </c>
      <c r="G29" s="1">
        <f t="shared" si="3"/>
        <v>4518536.3528414648</v>
      </c>
    </row>
    <row r="30" spans="3:10" x14ac:dyDescent="0.2">
      <c r="C30" s="1">
        <v>19</v>
      </c>
      <c r="D30" s="1">
        <f t="shared" si="0"/>
        <v>50759.424425748395</v>
      </c>
      <c r="E30" s="13">
        <f t="shared" si="1"/>
        <v>45185.363528414651</v>
      </c>
      <c r="F30" s="2">
        <f t="shared" si="2"/>
        <v>5574.0608973337439</v>
      </c>
      <c r="G30" s="1">
        <f t="shared" si="3"/>
        <v>4512962.2919441313</v>
      </c>
    </row>
    <row r="31" spans="3:10" x14ac:dyDescent="0.2">
      <c r="C31" s="1">
        <v>20</v>
      </c>
      <c r="D31" s="1">
        <f t="shared" si="0"/>
        <v>50759.424425748395</v>
      </c>
      <c r="E31" s="13">
        <f t="shared" si="1"/>
        <v>45129.62291944131</v>
      </c>
      <c r="F31" s="2">
        <f t="shared" si="2"/>
        <v>5629.8015063070852</v>
      </c>
      <c r="G31" s="1">
        <f t="shared" si="3"/>
        <v>4507332.4904378243</v>
      </c>
    </row>
    <row r="32" spans="3:10" x14ac:dyDescent="0.2">
      <c r="C32" s="1">
        <v>21</v>
      </c>
      <c r="D32" s="1">
        <f t="shared" si="0"/>
        <v>50759.424425748395</v>
      </c>
      <c r="E32" s="13">
        <f t="shared" si="1"/>
        <v>45073.324904378242</v>
      </c>
      <c r="F32" s="2">
        <f t="shared" si="2"/>
        <v>5686.0995213701535</v>
      </c>
      <c r="G32" s="1">
        <f t="shared" si="3"/>
        <v>4501646.3909164537</v>
      </c>
    </row>
    <row r="33" spans="3:7" x14ac:dyDescent="0.2">
      <c r="C33" s="1">
        <v>22</v>
      </c>
      <c r="D33" s="1">
        <f t="shared" si="0"/>
        <v>50759.424425748395</v>
      </c>
      <c r="E33" s="13">
        <f t="shared" si="1"/>
        <v>45016.463909164537</v>
      </c>
      <c r="F33" s="2">
        <f t="shared" si="2"/>
        <v>5742.9605165838584</v>
      </c>
      <c r="G33" s="1">
        <f t="shared" si="3"/>
        <v>4495903.4303998696</v>
      </c>
    </row>
    <row r="34" spans="3:7" x14ac:dyDescent="0.2">
      <c r="C34" s="1">
        <v>23</v>
      </c>
      <c r="D34" s="1">
        <f t="shared" si="0"/>
        <v>50759.424425748395</v>
      </c>
      <c r="E34" s="13">
        <f t="shared" si="1"/>
        <v>44959.034303998698</v>
      </c>
      <c r="F34" s="2">
        <f t="shared" si="2"/>
        <v>5800.3901217496968</v>
      </c>
      <c r="G34" s="1">
        <f t="shared" si="3"/>
        <v>4490103.04027812</v>
      </c>
    </row>
    <row r="35" spans="3:7" x14ac:dyDescent="0.2">
      <c r="C35" s="1">
        <v>24</v>
      </c>
      <c r="D35" s="1">
        <f t="shared" si="0"/>
        <v>50759.424425748395</v>
      </c>
      <c r="E35" s="13">
        <f t="shared" si="1"/>
        <v>44901.030402781202</v>
      </c>
      <c r="F35" s="2">
        <f t="shared" si="2"/>
        <v>5858.3940229671935</v>
      </c>
      <c r="G35" s="1">
        <f t="shared" si="3"/>
        <v>4484244.6462551532</v>
      </c>
    </row>
    <row r="36" spans="3:7" x14ac:dyDescent="0.2">
      <c r="C36" s="1">
        <v>25</v>
      </c>
      <c r="D36" s="1">
        <f t="shared" si="0"/>
        <v>50759.424425748395</v>
      </c>
      <c r="E36" s="13">
        <f t="shared" si="1"/>
        <v>44842.446462551532</v>
      </c>
      <c r="F36" s="2">
        <f t="shared" si="2"/>
        <v>5916.9779631968631</v>
      </c>
      <c r="G36" s="1">
        <f t="shared" si="3"/>
        <v>4478327.6682919562</v>
      </c>
    </row>
    <row r="37" spans="3:7" x14ac:dyDescent="0.2">
      <c r="C37" s="1">
        <v>26</v>
      </c>
      <c r="D37" s="1">
        <f t="shared" si="0"/>
        <v>50759.424425748395</v>
      </c>
      <c r="E37" s="13">
        <f t="shared" si="1"/>
        <v>44783.276682919561</v>
      </c>
      <c r="F37" s="2">
        <f t="shared" si="2"/>
        <v>5976.1477428288345</v>
      </c>
      <c r="G37" s="1">
        <f t="shared" si="3"/>
        <v>4472351.5205491269</v>
      </c>
    </row>
    <row r="38" spans="3:7" x14ac:dyDescent="0.2">
      <c r="C38" s="1">
        <v>27</v>
      </c>
      <c r="D38" s="1">
        <f t="shared" si="0"/>
        <v>50759.424425748395</v>
      </c>
      <c r="E38" s="13">
        <f t="shared" si="1"/>
        <v>44723.515205491269</v>
      </c>
      <c r="F38" s="2">
        <f t="shared" si="2"/>
        <v>6035.9092202571264</v>
      </c>
      <c r="G38" s="1">
        <f t="shared" si="3"/>
        <v>4466315.6113288701</v>
      </c>
    </row>
    <row r="39" spans="3:7" x14ac:dyDescent="0.2">
      <c r="C39" s="1">
        <v>28</v>
      </c>
      <c r="D39" s="1">
        <f t="shared" si="0"/>
        <v>50759.424425748395</v>
      </c>
      <c r="E39" s="13">
        <f t="shared" si="1"/>
        <v>44663.1561132887</v>
      </c>
      <c r="F39" s="2">
        <f t="shared" si="2"/>
        <v>6096.2683124596952</v>
      </c>
      <c r="G39" s="1">
        <f t="shared" si="3"/>
        <v>4460219.3430164102</v>
      </c>
    </row>
    <row r="40" spans="3:7" x14ac:dyDescent="0.2">
      <c r="C40" s="1">
        <v>29</v>
      </c>
      <c r="D40" s="1">
        <f t="shared" si="0"/>
        <v>50759.424425748395</v>
      </c>
      <c r="E40" s="13">
        <f t="shared" si="1"/>
        <v>44602.193430164101</v>
      </c>
      <c r="F40" s="2">
        <f t="shared" si="2"/>
        <v>6157.2309955842939</v>
      </c>
      <c r="G40" s="1">
        <f t="shared" si="3"/>
        <v>4454062.112020826</v>
      </c>
    </row>
    <row r="41" spans="3:7" x14ac:dyDescent="0.2">
      <c r="C41" s="1">
        <v>30</v>
      </c>
      <c r="D41" s="1">
        <f t="shared" si="0"/>
        <v>50759.424425748395</v>
      </c>
      <c r="E41" s="13">
        <f t="shared" si="1"/>
        <v>44540.621120208263</v>
      </c>
      <c r="F41" s="2">
        <f t="shared" si="2"/>
        <v>6218.803305540132</v>
      </c>
      <c r="G41" s="1">
        <f t="shared" si="3"/>
        <v>4447843.3087152857</v>
      </c>
    </row>
    <row r="42" spans="3:7" x14ac:dyDescent="0.2">
      <c r="C42" s="1">
        <v>31</v>
      </c>
      <c r="D42" s="1">
        <f t="shared" si="0"/>
        <v>50759.424425748395</v>
      </c>
      <c r="E42" s="13">
        <f t="shared" si="1"/>
        <v>44478.433087152858</v>
      </c>
      <c r="F42" s="2">
        <f t="shared" si="2"/>
        <v>6280.9913385955369</v>
      </c>
      <c r="G42" s="1">
        <f t="shared" si="3"/>
        <v>4441562.31737669</v>
      </c>
    </row>
    <row r="43" spans="3:7" x14ac:dyDescent="0.2">
      <c r="C43" s="1">
        <v>32</v>
      </c>
      <c r="D43" s="1">
        <f t="shared" si="0"/>
        <v>50759.424425748395</v>
      </c>
      <c r="E43" s="13">
        <f t="shared" si="1"/>
        <v>44415.6231737669</v>
      </c>
      <c r="F43" s="2">
        <f t="shared" si="2"/>
        <v>6343.8012519814947</v>
      </c>
      <c r="G43" s="1">
        <f t="shared" si="3"/>
        <v>4435218.5161247086</v>
      </c>
    </row>
    <row r="44" spans="3:7" x14ac:dyDescent="0.2">
      <c r="C44" s="1">
        <v>33</v>
      </c>
      <c r="D44" s="1">
        <f t="shared" si="0"/>
        <v>50759.424425748395</v>
      </c>
      <c r="E44" s="13">
        <f t="shared" si="1"/>
        <v>44352.185161247085</v>
      </c>
      <c r="F44" s="2">
        <f t="shared" si="2"/>
        <v>6407.2392645013097</v>
      </c>
      <c r="G44" s="1">
        <f t="shared" si="3"/>
        <v>4428811.2768602073</v>
      </c>
    </row>
    <row r="45" spans="3:7" x14ac:dyDescent="0.2">
      <c r="C45" s="1">
        <v>34</v>
      </c>
      <c r="D45" s="1">
        <f t="shared" si="0"/>
        <v>50759.424425748395</v>
      </c>
      <c r="E45" s="13">
        <f t="shared" si="1"/>
        <v>44288.112768602077</v>
      </c>
      <c r="F45" s="2">
        <f t="shared" si="2"/>
        <v>6471.3116571463179</v>
      </c>
      <c r="G45" s="1">
        <f t="shared" si="3"/>
        <v>4422339.9652030608</v>
      </c>
    </row>
    <row r="46" spans="3:7" x14ac:dyDescent="0.2">
      <c r="C46" s="1">
        <v>35</v>
      </c>
      <c r="D46" s="1">
        <f t="shared" si="0"/>
        <v>50759.424425748395</v>
      </c>
      <c r="E46" s="13">
        <f t="shared" si="1"/>
        <v>44223.39965203061</v>
      </c>
      <c r="F46" s="2">
        <f t="shared" si="2"/>
        <v>6536.0247737177851</v>
      </c>
      <c r="G46" s="1">
        <f t="shared" si="3"/>
        <v>4415803.9404293429</v>
      </c>
    </row>
    <row r="47" spans="3:7" x14ac:dyDescent="0.2">
      <c r="C47" s="1">
        <v>36</v>
      </c>
      <c r="D47" s="1">
        <f t="shared" si="0"/>
        <v>50759.424425748395</v>
      </c>
      <c r="E47" s="13">
        <f t="shared" si="1"/>
        <v>44158.039404293428</v>
      </c>
      <c r="F47" s="2">
        <f t="shared" si="2"/>
        <v>6601.3850214549675</v>
      </c>
      <c r="G47" s="1">
        <f t="shared" si="3"/>
        <v>4409202.5554078883</v>
      </c>
    </row>
    <row r="48" spans="3:7" x14ac:dyDescent="0.2">
      <c r="C48" s="1">
        <v>37</v>
      </c>
      <c r="D48" s="1">
        <f t="shared" si="0"/>
        <v>50759.424425748395</v>
      </c>
      <c r="E48" s="13">
        <f t="shared" si="1"/>
        <v>44092.025554078886</v>
      </c>
      <c r="F48" s="2">
        <f t="shared" si="2"/>
        <v>6667.3988716695094</v>
      </c>
      <c r="G48" s="1">
        <f t="shared" si="3"/>
        <v>4402535.1565362187</v>
      </c>
    </row>
    <row r="49" spans="3:7" x14ac:dyDescent="0.2">
      <c r="C49" s="1">
        <v>38</v>
      </c>
      <c r="D49" s="1">
        <f t="shared" si="0"/>
        <v>50759.424425748395</v>
      </c>
      <c r="E49" s="13">
        <f t="shared" si="1"/>
        <v>44025.351565362187</v>
      </c>
      <c r="F49" s="2">
        <f t="shared" si="2"/>
        <v>6734.072860386208</v>
      </c>
      <c r="G49" s="1">
        <f t="shared" si="3"/>
        <v>4395801.0836758325</v>
      </c>
    </row>
    <row r="50" spans="3:7" x14ac:dyDescent="0.2">
      <c r="C50" s="1">
        <v>39</v>
      </c>
      <c r="D50" s="1">
        <f t="shared" si="0"/>
        <v>50759.424425748395</v>
      </c>
      <c r="E50" s="13">
        <f t="shared" si="1"/>
        <v>43958.010836758323</v>
      </c>
      <c r="F50" s="2">
        <f t="shared" si="2"/>
        <v>6801.4135889900717</v>
      </c>
      <c r="G50" s="1">
        <f t="shared" si="3"/>
        <v>4388999.670086842</v>
      </c>
    </row>
    <row r="51" spans="3:7" x14ac:dyDescent="0.2">
      <c r="C51" s="1">
        <v>40</v>
      </c>
      <c r="D51" s="1">
        <f t="shared" si="0"/>
        <v>50759.424425748395</v>
      </c>
      <c r="E51" s="13">
        <f t="shared" si="1"/>
        <v>43889.996700868418</v>
      </c>
      <c r="F51" s="2">
        <f t="shared" si="2"/>
        <v>6869.4277248799772</v>
      </c>
      <c r="G51" s="1">
        <f t="shared" si="3"/>
        <v>4382130.2423619619</v>
      </c>
    </row>
    <row r="52" spans="3:7" x14ac:dyDescent="0.2">
      <c r="C52" s="1">
        <v>41</v>
      </c>
      <c r="D52" s="1">
        <f t="shared" si="0"/>
        <v>50759.424425748395</v>
      </c>
      <c r="E52" s="13">
        <f t="shared" si="1"/>
        <v>43821.302423619622</v>
      </c>
      <c r="F52" s="2">
        <f t="shared" si="2"/>
        <v>6938.1220021287736</v>
      </c>
      <c r="G52" s="1">
        <f t="shared" si="3"/>
        <v>4375192.1203598334</v>
      </c>
    </row>
    <row r="53" spans="3:7" x14ac:dyDescent="0.2">
      <c r="C53" s="1">
        <v>42</v>
      </c>
      <c r="D53" s="1">
        <f t="shared" si="0"/>
        <v>50759.424425748395</v>
      </c>
      <c r="E53" s="13">
        <f t="shared" si="1"/>
        <v>43751.921203598336</v>
      </c>
      <c r="F53" s="2">
        <f t="shared" si="2"/>
        <v>7007.5032221500587</v>
      </c>
      <c r="G53" s="1">
        <f t="shared" si="3"/>
        <v>4368184.6171376836</v>
      </c>
    </row>
    <row r="54" spans="3:7" x14ac:dyDescent="0.2">
      <c r="C54" s="1">
        <v>43</v>
      </c>
      <c r="D54" s="1">
        <f t="shared" si="0"/>
        <v>50759.424425748395</v>
      </c>
      <c r="E54" s="13">
        <f t="shared" si="1"/>
        <v>43681.846171376834</v>
      </c>
      <c r="F54" s="2">
        <f t="shared" si="2"/>
        <v>7077.5782543715613</v>
      </c>
      <c r="G54" s="1">
        <f t="shared" si="3"/>
        <v>4361107.0388833117</v>
      </c>
    </row>
    <row r="55" spans="3:7" x14ac:dyDescent="0.2">
      <c r="C55" s="1">
        <v>44</v>
      </c>
      <c r="D55" s="1">
        <f t="shared" si="0"/>
        <v>50759.424425748395</v>
      </c>
      <c r="E55" s="13">
        <f t="shared" si="1"/>
        <v>43611.070388833119</v>
      </c>
      <c r="F55" s="2">
        <f t="shared" si="2"/>
        <v>7148.3540369152761</v>
      </c>
      <c r="G55" s="1">
        <f t="shared" si="3"/>
        <v>4353958.6848463966</v>
      </c>
    </row>
    <row r="56" spans="3:7" x14ac:dyDescent="0.2">
      <c r="C56" s="1">
        <v>45</v>
      </c>
      <c r="D56" s="1">
        <f t="shared" si="0"/>
        <v>50759.424425748395</v>
      </c>
      <c r="E56" s="13">
        <f t="shared" si="1"/>
        <v>43539.586848463965</v>
      </c>
      <c r="F56" s="2">
        <f t="shared" si="2"/>
        <v>7219.8375772844302</v>
      </c>
      <c r="G56" s="1">
        <f t="shared" si="3"/>
        <v>4346738.8472691122</v>
      </c>
    </row>
    <row r="57" spans="3:7" x14ac:dyDescent="0.2">
      <c r="C57" s="1">
        <v>46</v>
      </c>
      <c r="D57" s="1">
        <f t="shared" si="0"/>
        <v>50759.424425748395</v>
      </c>
      <c r="E57" s="13">
        <f t="shared" si="1"/>
        <v>43467.38847269112</v>
      </c>
      <c r="F57" s="2">
        <f t="shared" si="2"/>
        <v>7292.035953057275</v>
      </c>
      <c r="G57" s="1">
        <f t="shared" si="3"/>
        <v>4339446.8113160552</v>
      </c>
    </row>
    <row r="58" spans="3:7" x14ac:dyDescent="0.2">
      <c r="C58" s="1">
        <v>47</v>
      </c>
      <c r="D58" s="1">
        <f t="shared" si="0"/>
        <v>50759.424425748395</v>
      </c>
      <c r="E58" s="13">
        <f t="shared" si="1"/>
        <v>43394.468113160554</v>
      </c>
      <c r="F58" s="2">
        <f t="shared" si="2"/>
        <v>7364.9563125878412</v>
      </c>
      <c r="G58" s="1">
        <f t="shared" si="3"/>
        <v>4332081.8550034678</v>
      </c>
    </row>
    <row r="59" spans="3:7" x14ac:dyDescent="0.2">
      <c r="C59" s="1">
        <v>48</v>
      </c>
      <c r="D59" s="1">
        <f t="shared" si="0"/>
        <v>50759.424425748395</v>
      </c>
      <c r="E59" s="13">
        <f t="shared" si="1"/>
        <v>43320.818550034681</v>
      </c>
      <c r="F59" s="2">
        <f t="shared" si="2"/>
        <v>7438.6058757137143</v>
      </c>
      <c r="G59" s="1">
        <f t="shared" si="3"/>
        <v>4324643.249127754</v>
      </c>
    </row>
    <row r="60" spans="3:7" x14ac:dyDescent="0.2">
      <c r="C60" s="1">
        <v>49</v>
      </c>
      <c r="D60" s="1">
        <f t="shared" si="0"/>
        <v>50759.424425748395</v>
      </c>
      <c r="E60" s="13">
        <f t="shared" si="1"/>
        <v>43246.432491277541</v>
      </c>
      <c r="F60" s="2">
        <f t="shared" si="2"/>
        <v>7512.9919344708542</v>
      </c>
      <c r="G60" s="1">
        <f t="shared" si="3"/>
        <v>4317130.2571932832</v>
      </c>
    </row>
    <row r="61" spans="3:7" x14ac:dyDescent="0.2">
      <c r="C61" s="1">
        <v>50</v>
      </c>
      <c r="D61" s="1">
        <f t="shared" si="0"/>
        <v>50759.424425748395</v>
      </c>
      <c r="E61" s="13">
        <f t="shared" si="1"/>
        <v>43171.302571932836</v>
      </c>
      <c r="F61" s="2">
        <f t="shared" si="2"/>
        <v>7588.121853815559</v>
      </c>
      <c r="G61" s="1">
        <f t="shared" si="3"/>
        <v>4309542.1353394678</v>
      </c>
    </row>
    <row r="62" spans="3:7" x14ac:dyDescent="0.2">
      <c r="C62" s="1">
        <v>51</v>
      </c>
      <c r="D62" s="1">
        <f t="shared" si="0"/>
        <v>50759.424425748395</v>
      </c>
      <c r="E62" s="13">
        <f t="shared" si="1"/>
        <v>43095.421353394682</v>
      </c>
      <c r="F62" s="2">
        <f t="shared" si="2"/>
        <v>7664.0030723537129</v>
      </c>
      <c r="G62" s="1">
        <f t="shared" si="3"/>
        <v>4301878.1322671138</v>
      </c>
    </row>
    <row r="63" spans="3:7" x14ac:dyDescent="0.2">
      <c r="C63" s="1">
        <v>52</v>
      </c>
      <c r="D63" s="1">
        <f t="shared" si="0"/>
        <v>50759.424425748395</v>
      </c>
      <c r="E63" s="13">
        <f t="shared" si="1"/>
        <v>43018.781322671137</v>
      </c>
      <c r="F63" s="2">
        <f t="shared" si="2"/>
        <v>7740.6431030772583</v>
      </c>
      <c r="G63" s="1">
        <f t="shared" si="3"/>
        <v>4294137.4891640367</v>
      </c>
    </row>
    <row r="64" spans="3:7" x14ac:dyDescent="0.2">
      <c r="C64" s="1">
        <v>53</v>
      </c>
      <c r="D64" s="1">
        <f t="shared" si="0"/>
        <v>50759.424425748395</v>
      </c>
      <c r="E64" s="13">
        <f t="shared" si="1"/>
        <v>42941.374891640371</v>
      </c>
      <c r="F64" s="2">
        <f t="shared" si="2"/>
        <v>7818.0495341080241</v>
      </c>
      <c r="G64" s="1">
        <f t="shared" si="3"/>
        <v>4286319.4396299291</v>
      </c>
    </row>
    <row r="65" spans="3:7" x14ac:dyDescent="0.2">
      <c r="C65" s="1">
        <v>54</v>
      </c>
      <c r="D65" s="1">
        <f t="shared" si="0"/>
        <v>50759.424425748395</v>
      </c>
      <c r="E65" s="13">
        <f t="shared" si="1"/>
        <v>42863.194396299295</v>
      </c>
      <c r="F65" s="2">
        <f t="shared" si="2"/>
        <v>7896.2300294490997</v>
      </c>
      <c r="G65" s="1">
        <f t="shared" si="3"/>
        <v>4278423.2096004803</v>
      </c>
    </row>
    <row r="66" spans="3:7" x14ac:dyDescent="0.2">
      <c r="C66" s="1">
        <v>55</v>
      </c>
      <c r="D66" s="1">
        <f t="shared" si="0"/>
        <v>50759.424425748395</v>
      </c>
      <c r="E66" s="13">
        <f t="shared" si="1"/>
        <v>42784.232096004802</v>
      </c>
      <c r="F66" s="2">
        <f t="shared" si="2"/>
        <v>7975.1923297435933</v>
      </c>
      <c r="G66" s="1">
        <f t="shared" si="3"/>
        <v>4270448.0172707364</v>
      </c>
    </row>
    <row r="67" spans="3:7" x14ac:dyDescent="0.2">
      <c r="C67" s="1">
        <v>56</v>
      </c>
      <c r="D67" s="1">
        <f t="shared" si="0"/>
        <v>50759.424425748395</v>
      </c>
      <c r="E67" s="13">
        <f t="shared" si="1"/>
        <v>42704.480172707365</v>
      </c>
      <c r="F67" s="2">
        <f t="shared" si="2"/>
        <v>8054.9442530410306</v>
      </c>
      <c r="G67" s="1">
        <f t="shared" si="3"/>
        <v>4262393.073017695</v>
      </c>
    </row>
    <row r="68" spans="3:7" x14ac:dyDescent="0.2">
      <c r="C68" s="1">
        <v>57</v>
      </c>
      <c r="D68" s="1">
        <f t="shared" si="0"/>
        <v>50759.424425748395</v>
      </c>
      <c r="E68" s="13">
        <f t="shared" si="1"/>
        <v>42623.930730176951</v>
      </c>
      <c r="F68" s="2">
        <f t="shared" si="2"/>
        <v>8135.4936955714438</v>
      </c>
      <c r="G68" s="1">
        <f t="shared" si="3"/>
        <v>4254257.5793221239</v>
      </c>
    </row>
    <row r="69" spans="3:7" x14ac:dyDescent="0.2">
      <c r="C69" s="1">
        <v>58</v>
      </c>
      <c r="D69" s="1">
        <f t="shared" si="0"/>
        <v>50759.424425748395</v>
      </c>
      <c r="E69" s="13">
        <f t="shared" si="1"/>
        <v>42542.575793221236</v>
      </c>
      <c r="F69" s="2">
        <f t="shared" si="2"/>
        <v>8216.8486325271588</v>
      </c>
      <c r="G69" s="1">
        <f t="shared" si="3"/>
        <v>4246040.7306895964</v>
      </c>
    </row>
    <row r="70" spans="3:7" x14ac:dyDescent="0.2">
      <c r="C70" s="1">
        <v>59</v>
      </c>
      <c r="D70" s="1">
        <f t="shared" si="0"/>
        <v>50759.424425748395</v>
      </c>
      <c r="E70" s="13">
        <f t="shared" si="1"/>
        <v>42460.407306895962</v>
      </c>
      <c r="F70" s="2">
        <f t="shared" si="2"/>
        <v>8299.0171188524328</v>
      </c>
      <c r="G70" s="1">
        <f t="shared" si="3"/>
        <v>4237741.7135707438</v>
      </c>
    </row>
    <row r="71" spans="3:7" x14ac:dyDescent="0.2">
      <c r="C71" s="1">
        <v>60</v>
      </c>
      <c r="D71" s="1">
        <f t="shared" si="0"/>
        <v>50759.424425748395</v>
      </c>
      <c r="E71" s="13">
        <f t="shared" si="1"/>
        <v>42377.417135707437</v>
      </c>
      <c r="F71" s="2">
        <f t="shared" si="2"/>
        <v>8382.0072900409577</v>
      </c>
      <c r="G71" s="1">
        <f t="shared" si="3"/>
        <v>4229359.7062807027</v>
      </c>
    </row>
    <row r="72" spans="3:7" x14ac:dyDescent="0.2">
      <c r="C72" s="1">
        <v>61</v>
      </c>
      <c r="D72" s="1">
        <f t="shared" si="0"/>
        <v>50759.424425748395</v>
      </c>
      <c r="E72" s="13">
        <f t="shared" si="1"/>
        <v>42293.597062807028</v>
      </c>
      <c r="F72" s="2">
        <f t="shared" si="2"/>
        <v>8465.827362941367</v>
      </c>
      <c r="G72" s="1">
        <f t="shared" si="3"/>
        <v>4220893.8789177611</v>
      </c>
    </row>
    <row r="73" spans="3:7" x14ac:dyDescent="0.2">
      <c r="C73" s="1">
        <v>62</v>
      </c>
      <c r="D73" s="1">
        <f t="shared" si="0"/>
        <v>50759.424425748395</v>
      </c>
      <c r="E73" s="13">
        <f t="shared" si="1"/>
        <v>42208.938789177613</v>
      </c>
      <c r="F73" s="2">
        <f t="shared" si="2"/>
        <v>8550.4856365707819</v>
      </c>
      <c r="G73" s="1">
        <f t="shared" si="3"/>
        <v>4212343.3932811907</v>
      </c>
    </row>
    <row r="74" spans="3:7" x14ac:dyDescent="0.2">
      <c r="C74" s="1">
        <v>63</v>
      </c>
      <c r="D74" s="1">
        <f t="shared" si="0"/>
        <v>50759.424425748395</v>
      </c>
      <c r="E74" s="13">
        <f t="shared" si="1"/>
        <v>42123.433932811909</v>
      </c>
      <c r="F74" s="2">
        <f t="shared" si="2"/>
        <v>8635.9904929364857</v>
      </c>
      <c r="G74" s="1">
        <f t="shared" si="3"/>
        <v>4203707.4027882544</v>
      </c>
    </row>
    <row r="75" spans="3:7" x14ac:dyDescent="0.2">
      <c r="C75" s="1">
        <v>64</v>
      </c>
      <c r="D75" s="1">
        <f t="shared" si="0"/>
        <v>50759.424425748395</v>
      </c>
      <c r="E75" s="13">
        <f t="shared" si="1"/>
        <v>42037.074027882547</v>
      </c>
      <c r="F75" s="2">
        <f t="shared" si="2"/>
        <v>8722.3503978658482</v>
      </c>
      <c r="G75" s="1">
        <f t="shared" si="3"/>
        <v>4194985.0523903882</v>
      </c>
    </row>
    <row r="76" spans="3:7" x14ac:dyDescent="0.2">
      <c r="C76" s="1">
        <v>65</v>
      </c>
      <c r="D76" s="1">
        <f t="shared" si="0"/>
        <v>50759.424425748395</v>
      </c>
      <c r="E76" s="13">
        <f t="shared" si="1"/>
        <v>41949.850523903886</v>
      </c>
      <c r="F76" s="2">
        <f t="shared" si="2"/>
        <v>8809.5739018445092</v>
      </c>
      <c r="G76" s="1">
        <f t="shared" si="3"/>
        <v>4186175.4784885435</v>
      </c>
    </row>
    <row r="77" spans="3:7" x14ac:dyDescent="0.2">
      <c r="C77" s="1">
        <v>66</v>
      </c>
      <c r="D77" s="1">
        <f t="shared" si="0"/>
        <v>50759.424425748395</v>
      </c>
      <c r="E77" s="13">
        <f t="shared" si="1"/>
        <v>41861.754784885437</v>
      </c>
      <c r="F77" s="2">
        <f t="shared" si="2"/>
        <v>8897.6696408629577</v>
      </c>
      <c r="G77" s="1">
        <f t="shared" si="3"/>
        <v>4177277.8088476807</v>
      </c>
    </row>
    <row r="78" spans="3:7" x14ac:dyDescent="0.2">
      <c r="C78" s="1">
        <v>67</v>
      </c>
      <c r="D78" s="1">
        <f t="shared" ref="D78:D141" si="4">D77</f>
        <v>50759.424425748395</v>
      </c>
      <c r="E78" s="13">
        <f t="shared" ref="E78:E141" si="5">G77*(0.12/12)</f>
        <v>41772.778088476807</v>
      </c>
      <c r="F78" s="2">
        <f t="shared" ref="F78:F141" si="6">D78-E78</f>
        <v>8986.646337271588</v>
      </c>
      <c r="G78" s="1">
        <f t="shared" ref="G78:G141" si="7">G77-F78</f>
        <v>4168291.162510409</v>
      </c>
    </row>
    <row r="79" spans="3:7" x14ac:dyDescent="0.2">
      <c r="C79" s="1">
        <v>68</v>
      </c>
      <c r="D79" s="1">
        <f t="shared" si="4"/>
        <v>50759.424425748395</v>
      </c>
      <c r="E79" s="13">
        <f t="shared" si="5"/>
        <v>41682.91162510409</v>
      </c>
      <c r="F79" s="2">
        <f t="shared" si="6"/>
        <v>9076.5128006443047</v>
      </c>
      <c r="G79" s="1">
        <f t="shared" si="7"/>
        <v>4159214.6497097649</v>
      </c>
    </row>
    <row r="80" spans="3:7" x14ac:dyDescent="0.2">
      <c r="C80" s="1">
        <v>69</v>
      </c>
      <c r="D80" s="1">
        <f t="shared" si="4"/>
        <v>50759.424425748395</v>
      </c>
      <c r="E80" s="13">
        <f t="shared" si="5"/>
        <v>41592.146497097652</v>
      </c>
      <c r="F80" s="2">
        <f t="shared" si="6"/>
        <v>9167.277928650743</v>
      </c>
      <c r="G80" s="1">
        <f t="shared" si="7"/>
        <v>4150047.371781114</v>
      </c>
    </row>
    <row r="81" spans="3:7" x14ac:dyDescent="0.2">
      <c r="C81" s="1">
        <v>70</v>
      </c>
      <c r="D81" s="1">
        <f t="shared" si="4"/>
        <v>50759.424425748395</v>
      </c>
      <c r="E81" s="13">
        <f t="shared" si="5"/>
        <v>41500.473717811139</v>
      </c>
      <c r="F81" s="2">
        <f t="shared" si="6"/>
        <v>9258.9507079372561</v>
      </c>
      <c r="G81" s="1">
        <f t="shared" si="7"/>
        <v>4140788.4210731769</v>
      </c>
    </row>
    <row r="82" spans="3:7" x14ac:dyDescent="0.2">
      <c r="C82" s="1">
        <v>71</v>
      </c>
      <c r="D82" s="1">
        <f t="shared" si="4"/>
        <v>50759.424425748395</v>
      </c>
      <c r="E82" s="13">
        <f t="shared" si="5"/>
        <v>41407.884210731769</v>
      </c>
      <c r="F82" s="2">
        <f t="shared" si="6"/>
        <v>9351.5402150166265</v>
      </c>
      <c r="G82" s="1">
        <f t="shared" si="7"/>
        <v>4131436.8808581601</v>
      </c>
    </row>
    <row r="83" spans="3:7" x14ac:dyDescent="0.2">
      <c r="C83" s="1">
        <v>72</v>
      </c>
      <c r="D83" s="1">
        <f t="shared" si="4"/>
        <v>50759.424425748395</v>
      </c>
      <c r="E83" s="13">
        <f t="shared" si="5"/>
        <v>41314.368808581603</v>
      </c>
      <c r="F83" s="2">
        <f t="shared" si="6"/>
        <v>9445.0556171667922</v>
      </c>
      <c r="G83" s="1">
        <f t="shared" si="7"/>
        <v>4121991.8252409934</v>
      </c>
    </row>
    <row r="84" spans="3:7" x14ac:dyDescent="0.2">
      <c r="C84" s="1">
        <v>73</v>
      </c>
      <c r="D84" s="1">
        <f t="shared" si="4"/>
        <v>50759.424425748395</v>
      </c>
      <c r="E84" s="13">
        <f t="shared" si="5"/>
        <v>41219.918252409938</v>
      </c>
      <c r="F84" s="2">
        <f t="shared" si="6"/>
        <v>9539.5061733384573</v>
      </c>
      <c r="G84" s="1">
        <f t="shared" si="7"/>
        <v>4112452.3190676551</v>
      </c>
    </row>
    <row r="85" spans="3:7" x14ac:dyDescent="0.2">
      <c r="C85" s="1">
        <v>74</v>
      </c>
      <c r="D85" s="1">
        <f t="shared" si="4"/>
        <v>50759.424425748395</v>
      </c>
      <c r="E85" s="13">
        <f t="shared" si="5"/>
        <v>41124.523190676555</v>
      </c>
      <c r="F85" s="2">
        <f t="shared" si="6"/>
        <v>9634.9012350718403</v>
      </c>
      <c r="G85" s="1">
        <f t="shared" si="7"/>
        <v>4102817.4178325832</v>
      </c>
    </row>
    <row r="86" spans="3:7" x14ac:dyDescent="0.2">
      <c r="C86" s="1">
        <v>75</v>
      </c>
      <c r="D86" s="1">
        <f t="shared" si="4"/>
        <v>50759.424425748395</v>
      </c>
      <c r="E86" s="13">
        <f t="shared" si="5"/>
        <v>41028.174178325833</v>
      </c>
      <c r="F86" s="2">
        <f t="shared" si="6"/>
        <v>9731.2502474225621</v>
      </c>
      <c r="G86" s="1">
        <f t="shared" si="7"/>
        <v>4093086.1675851606</v>
      </c>
    </row>
    <row r="87" spans="3:7" x14ac:dyDescent="0.2">
      <c r="C87" s="1">
        <v>76</v>
      </c>
      <c r="D87" s="1">
        <f t="shared" si="4"/>
        <v>50759.424425748395</v>
      </c>
      <c r="E87" s="13">
        <f t="shared" si="5"/>
        <v>40930.861675851607</v>
      </c>
      <c r="F87" s="2">
        <f t="shared" si="6"/>
        <v>9828.5627498967879</v>
      </c>
      <c r="G87" s="1">
        <f t="shared" si="7"/>
        <v>4083257.6048352639</v>
      </c>
    </row>
    <row r="88" spans="3:7" x14ac:dyDescent="0.2">
      <c r="C88" s="1">
        <v>77</v>
      </c>
      <c r="D88" s="1">
        <f t="shared" si="4"/>
        <v>50759.424425748395</v>
      </c>
      <c r="E88" s="13">
        <f t="shared" si="5"/>
        <v>40832.576048352639</v>
      </c>
      <c r="F88" s="2">
        <f t="shared" si="6"/>
        <v>9926.848377395756</v>
      </c>
      <c r="G88" s="1">
        <f t="shared" si="7"/>
        <v>4073330.756457868</v>
      </c>
    </row>
    <row r="89" spans="3:7" x14ac:dyDescent="0.2">
      <c r="C89" s="1">
        <v>78</v>
      </c>
      <c r="D89" s="1">
        <f t="shared" si="4"/>
        <v>50759.424425748395</v>
      </c>
      <c r="E89" s="13">
        <f t="shared" si="5"/>
        <v>40733.307564578681</v>
      </c>
      <c r="F89" s="2">
        <f t="shared" si="6"/>
        <v>10026.116861169714</v>
      </c>
      <c r="G89" s="1">
        <f t="shared" si="7"/>
        <v>4063304.6395966983</v>
      </c>
    </row>
    <row r="90" spans="3:7" x14ac:dyDescent="0.2">
      <c r="C90" s="1">
        <v>79</v>
      </c>
      <c r="D90" s="1">
        <f t="shared" si="4"/>
        <v>50759.424425748395</v>
      </c>
      <c r="E90" s="13">
        <f t="shared" si="5"/>
        <v>40633.046395966987</v>
      </c>
      <c r="F90" s="2">
        <f t="shared" si="6"/>
        <v>10126.378029781408</v>
      </c>
      <c r="G90" s="1">
        <f t="shared" si="7"/>
        <v>4053178.2615669169</v>
      </c>
    </row>
    <row r="91" spans="3:7" x14ac:dyDescent="0.2">
      <c r="C91" s="1">
        <v>80</v>
      </c>
      <c r="D91" s="1">
        <f t="shared" si="4"/>
        <v>50759.424425748395</v>
      </c>
      <c r="E91" s="13">
        <f t="shared" si="5"/>
        <v>40531.782615669174</v>
      </c>
      <c r="F91" s="2">
        <f t="shared" si="6"/>
        <v>10227.641810079222</v>
      </c>
      <c r="G91" s="1">
        <f t="shared" si="7"/>
        <v>4042950.6197568378</v>
      </c>
    </row>
    <row r="92" spans="3:7" x14ac:dyDescent="0.2">
      <c r="C92" s="1">
        <v>81</v>
      </c>
      <c r="D92" s="1">
        <f t="shared" si="4"/>
        <v>50759.424425748395</v>
      </c>
      <c r="E92" s="13">
        <f t="shared" si="5"/>
        <v>40429.506197568378</v>
      </c>
      <c r="F92" s="2">
        <f t="shared" si="6"/>
        <v>10329.918228180017</v>
      </c>
      <c r="G92" s="1">
        <f t="shared" si="7"/>
        <v>4032620.7015286577</v>
      </c>
    </row>
    <row r="93" spans="3:7" x14ac:dyDescent="0.2">
      <c r="C93" s="1">
        <v>82</v>
      </c>
      <c r="D93" s="1">
        <f t="shared" si="4"/>
        <v>50759.424425748395</v>
      </c>
      <c r="E93" s="13">
        <f t="shared" si="5"/>
        <v>40326.207015286578</v>
      </c>
      <c r="F93" s="2">
        <f t="shared" si="6"/>
        <v>10433.217410461817</v>
      </c>
      <c r="G93" s="1">
        <f t="shared" si="7"/>
        <v>4022187.4841181957</v>
      </c>
    </row>
    <row r="94" spans="3:7" x14ac:dyDescent="0.2">
      <c r="C94" s="1">
        <v>83</v>
      </c>
      <c r="D94" s="1">
        <f t="shared" si="4"/>
        <v>50759.424425748395</v>
      </c>
      <c r="E94" s="13">
        <f t="shared" si="5"/>
        <v>40221.874841181962</v>
      </c>
      <c r="F94" s="2">
        <f t="shared" si="6"/>
        <v>10537.549584566434</v>
      </c>
      <c r="G94" s="1">
        <f t="shared" si="7"/>
        <v>4011649.9345336291</v>
      </c>
    </row>
    <row r="95" spans="3:7" x14ac:dyDescent="0.2">
      <c r="C95" s="1">
        <v>84</v>
      </c>
      <c r="D95" s="1">
        <f t="shared" si="4"/>
        <v>50759.424425748395</v>
      </c>
      <c r="E95" s="13">
        <f t="shared" si="5"/>
        <v>40116.499345336291</v>
      </c>
      <c r="F95" s="2">
        <f t="shared" si="6"/>
        <v>10642.925080412104</v>
      </c>
      <c r="G95" s="1">
        <f t="shared" si="7"/>
        <v>4001007.009453217</v>
      </c>
    </row>
    <row r="96" spans="3:7" x14ac:dyDescent="0.2">
      <c r="C96" s="1">
        <v>85</v>
      </c>
      <c r="D96" s="1">
        <f t="shared" si="4"/>
        <v>50759.424425748395</v>
      </c>
      <c r="E96" s="13">
        <f t="shared" si="5"/>
        <v>40010.070094532173</v>
      </c>
      <c r="F96" s="2">
        <f t="shared" si="6"/>
        <v>10749.354331216222</v>
      </c>
      <c r="G96" s="1">
        <f t="shared" si="7"/>
        <v>3990257.6551220007</v>
      </c>
    </row>
    <row r="97" spans="3:7" x14ac:dyDescent="0.2">
      <c r="C97" s="1">
        <v>86</v>
      </c>
      <c r="D97" s="1">
        <f t="shared" si="4"/>
        <v>50759.424425748395</v>
      </c>
      <c r="E97" s="13">
        <f t="shared" si="5"/>
        <v>39902.576551220009</v>
      </c>
      <c r="F97" s="2">
        <f t="shared" si="6"/>
        <v>10856.847874528386</v>
      </c>
      <c r="G97" s="1">
        <f t="shared" si="7"/>
        <v>3979400.8072474725</v>
      </c>
    </row>
    <row r="98" spans="3:7" x14ac:dyDescent="0.2">
      <c r="C98" s="1">
        <v>87</v>
      </c>
      <c r="D98" s="1">
        <f t="shared" si="4"/>
        <v>50759.424425748395</v>
      </c>
      <c r="E98" s="13">
        <f t="shared" si="5"/>
        <v>39794.008072474724</v>
      </c>
      <c r="F98" s="2">
        <f t="shared" si="6"/>
        <v>10965.416353273671</v>
      </c>
      <c r="G98" s="1">
        <f t="shared" si="7"/>
        <v>3968435.3908941988</v>
      </c>
    </row>
    <row r="99" spans="3:7" x14ac:dyDescent="0.2">
      <c r="C99" s="1">
        <v>88</v>
      </c>
      <c r="D99" s="1">
        <f t="shared" si="4"/>
        <v>50759.424425748395</v>
      </c>
      <c r="E99" s="13">
        <f t="shared" si="5"/>
        <v>39684.353908941986</v>
      </c>
      <c r="F99" s="2">
        <f t="shared" si="6"/>
        <v>11075.070516806409</v>
      </c>
      <c r="G99" s="1">
        <f t="shared" si="7"/>
        <v>3957360.3203773922</v>
      </c>
    </row>
    <row r="100" spans="3:7" x14ac:dyDescent="0.2">
      <c r="C100" s="1">
        <v>89</v>
      </c>
      <c r="D100" s="1">
        <f t="shared" si="4"/>
        <v>50759.424425748395</v>
      </c>
      <c r="E100" s="13">
        <f t="shared" si="5"/>
        <v>39573.603203773921</v>
      </c>
      <c r="F100" s="2">
        <f t="shared" si="6"/>
        <v>11185.821221974475</v>
      </c>
      <c r="G100" s="1">
        <f t="shared" si="7"/>
        <v>3946174.4991554176</v>
      </c>
    </row>
    <row r="101" spans="3:7" x14ac:dyDescent="0.2">
      <c r="C101" s="1">
        <v>90</v>
      </c>
      <c r="D101" s="1">
        <f t="shared" si="4"/>
        <v>50759.424425748395</v>
      </c>
      <c r="E101" s="13">
        <f t="shared" si="5"/>
        <v>39461.744991554173</v>
      </c>
      <c r="F101" s="2">
        <f t="shared" si="6"/>
        <v>11297.679434194222</v>
      </c>
      <c r="G101" s="1">
        <f t="shared" si="7"/>
        <v>3934876.8197212233</v>
      </c>
    </row>
    <row r="102" spans="3:7" x14ac:dyDescent="0.2">
      <c r="C102" s="1">
        <v>91</v>
      </c>
      <c r="D102" s="1">
        <f t="shared" si="4"/>
        <v>50759.424425748395</v>
      </c>
      <c r="E102" s="13">
        <f t="shared" si="5"/>
        <v>39348.768197212237</v>
      </c>
      <c r="F102" s="2">
        <f t="shared" si="6"/>
        <v>11410.656228536158</v>
      </c>
      <c r="G102" s="1">
        <f t="shared" si="7"/>
        <v>3923466.163492687</v>
      </c>
    </row>
    <row r="103" spans="3:7" x14ac:dyDescent="0.2">
      <c r="C103" s="1">
        <v>92</v>
      </c>
      <c r="D103" s="1">
        <f t="shared" si="4"/>
        <v>50759.424425748395</v>
      </c>
      <c r="E103" s="13">
        <f t="shared" si="5"/>
        <v>39234.661634926873</v>
      </c>
      <c r="F103" s="2">
        <f t="shared" si="6"/>
        <v>11524.762790821522</v>
      </c>
      <c r="G103" s="1">
        <f t="shared" si="7"/>
        <v>3911941.4007018656</v>
      </c>
    </row>
    <row r="104" spans="3:7" x14ac:dyDescent="0.2">
      <c r="C104" s="1">
        <v>93</v>
      </c>
      <c r="D104" s="1">
        <f t="shared" si="4"/>
        <v>50759.424425748395</v>
      </c>
      <c r="E104" s="13">
        <f t="shared" si="5"/>
        <v>39119.414007018655</v>
      </c>
      <c r="F104" s="2">
        <f t="shared" si="6"/>
        <v>11640.01041872974</v>
      </c>
      <c r="G104" s="1">
        <f t="shared" si="7"/>
        <v>3900301.3902831357</v>
      </c>
    </row>
    <row r="105" spans="3:7" x14ac:dyDescent="0.2">
      <c r="C105" s="1">
        <v>94</v>
      </c>
      <c r="D105" s="1">
        <f t="shared" si="4"/>
        <v>50759.424425748395</v>
      </c>
      <c r="E105" s="13">
        <f t="shared" si="5"/>
        <v>39003.013902831357</v>
      </c>
      <c r="F105" s="2">
        <f t="shared" si="6"/>
        <v>11756.410522917038</v>
      </c>
      <c r="G105" s="1">
        <f t="shared" si="7"/>
        <v>3888544.9797602189</v>
      </c>
    </row>
    <row r="106" spans="3:7" x14ac:dyDescent="0.2">
      <c r="C106" s="1">
        <v>95</v>
      </c>
      <c r="D106" s="1">
        <f t="shared" si="4"/>
        <v>50759.424425748395</v>
      </c>
      <c r="E106" s="13">
        <f t="shared" si="5"/>
        <v>38885.449797602188</v>
      </c>
      <c r="F106" s="2">
        <f t="shared" si="6"/>
        <v>11873.974628146207</v>
      </c>
      <c r="G106" s="1">
        <f t="shared" si="7"/>
        <v>3876671.0051320726</v>
      </c>
    </row>
    <row r="107" spans="3:7" x14ac:dyDescent="0.2">
      <c r="C107" s="1">
        <v>96</v>
      </c>
      <c r="D107" s="1">
        <f t="shared" si="4"/>
        <v>50759.424425748395</v>
      </c>
      <c r="E107" s="13">
        <f t="shared" si="5"/>
        <v>38766.710051320726</v>
      </c>
      <c r="F107" s="2">
        <f t="shared" si="6"/>
        <v>11992.714374427669</v>
      </c>
      <c r="G107" s="1">
        <f t="shared" si="7"/>
        <v>3864678.2907576449</v>
      </c>
    </row>
    <row r="108" spans="3:7" x14ac:dyDescent="0.2">
      <c r="C108" s="1">
        <v>97</v>
      </c>
      <c r="D108" s="1">
        <f t="shared" si="4"/>
        <v>50759.424425748395</v>
      </c>
      <c r="E108" s="13">
        <f t="shared" si="5"/>
        <v>38646.782907576453</v>
      </c>
      <c r="F108" s="2">
        <f t="shared" si="6"/>
        <v>12112.641518171942</v>
      </c>
      <c r="G108" s="1">
        <f t="shared" si="7"/>
        <v>3852565.649239473</v>
      </c>
    </row>
    <row r="109" spans="3:7" x14ac:dyDescent="0.2">
      <c r="C109" s="1">
        <v>98</v>
      </c>
      <c r="D109" s="1">
        <f t="shared" si="4"/>
        <v>50759.424425748395</v>
      </c>
      <c r="E109" s="13">
        <f t="shared" si="5"/>
        <v>38525.65649239473</v>
      </c>
      <c r="F109" s="2">
        <f t="shared" si="6"/>
        <v>12233.767933353665</v>
      </c>
      <c r="G109" s="1">
        <f t="shared" si="7"/>
        <v>3840331.8813061193</v>
      </c>
    </row>
    <row r="110" spans="3:7" x14ac:dyDescent="0.2">
      <c r="C110" s="1">
        <v>99</v>
      </c>
      <c r="D110" s="1">
        <f t="shared" si="4"/>
        <v>50759.424425748395</v>
      </c>
      <c r="E110" s="13">
        <f t="shared" si="5"/>
        <v>38403.318813061196</v>
      </c>
      <c r="F110" s="2">
        <f t="shared" si="6"/>
        <v>12356.105612687199</v>
      </c>
      <c r="G110" s="1">
        <f t="shared" si="7"/>
        <v>3827975.775693432</v>
      </c>
    </row>
    <row r="111" spans="3:7" x14ac:dyDescent="0.2">
      <c r="C111" s="1">
        <v>100</v>
      </c>
      <c r="D111" s="1">
        <f t="shared" si="4"/>
        <v>50759.424425748395</v>
      </c>
      <c r="E111" s="13">
        <f t="shared" si="5"/>
        <v>38279.757756934319</v>
      </c>
      <c r="F111" s="2">
        <f t="shared" si="6"/>
        <v>12479.666668814076</v>
      </c>
      <c r="G111" s="1">
        <f t="shared" si="7"/>
        <v>3815496.1090246178</v>
      </c>
    </row>
    <row r="112" spans="3:7" x14ac:dyDescent="0.2">
      <c r="C112" s="1">
        <v>101</v>
      </c>
      <c r="D112" s="1">
        <f t="shared" si="4"/>
        <v>50759.424425748395</v>
      </c>
      <c r="E112" s="13">
        <f t="shared" si="5"/>
        <v>38154.961090246179</v>
      </c>
      <c r="F112" s="2">
        <f t="shared" si="6"/>
        <v>12604.463335502216</v>
      </c>
      <c r="G112" s="1">
        <f t="shared" si="7"/>
        <v>3802891.6456891154</v>
      </c>
    </row>
    <row r="113" spans="3:7" x14ac:dyDescent="0.2">
      <c r="C113" s="1">
        <v>102</v>
      </c>
      <c r="D113" s="1">
        <f t="shared" si="4"/>
        <v>50759.424425748395</v>
      </c>
      <c r="E113" s="13">
        <f t="shared" si="5"/>
        <v>38028.916456891158</v>
      </c>
      <c r="F113" s="2">
        <f t="shared" si="6"/>
        <v>12730.507968857237</v>
      </c>
      <c r="G113" s="1">
        <f t="shared" si="7"/>
        <v>3790161.137720258</v>
      </c>
    </row>
    <row r="114" spans="3:7" x14ac:dyDescent="0.2">
      <c r="C114" s="1">
        <v>103</v>
      </c>
      <c r="D114" s="1">
        <f t="shared" si="4"/>
        <v>50759.424425748395</v>
      </c>
      <c r="E114" s="13">
        <f t="shared" si="5"/>
        <v>37901.611377202578</v>
      </c>
      <c r="F114" s="2">
        <f t="shared" si="6"/>
        <v>12857.813048545817</v>
      </c>
      <c r="G114" s="1">
        <f t="shared" si="7"/>
        <v>3777303.3246717122</v>
      </c>
    </row>
    <row r="115" spans="3:7" x14ac:dyDescent="0.2">
      <c r="C115" s="1">
        <v>104</v>
      </c>
      <c r="D115" s="1">
        <f t="shared" si="4"/>
        <v>50759.424425748395</v>
      </c>
      <c r="E115" s="13">
        <f t="shared" si="5"/>
        <v>37773.033246717125</v>
      </c>
      <c r="F115" s="2">
        <f t="shared" si="6"/>
        <v>12986.39117903127</v>
      </c>
      <c r="G115" s="1">
        <f t="shared" si="7"/>
        <v>3764316.933492681</v>
      </c>
    </row>
    <row r="116" spans="3:7" x14ac:dyDescent="0.2">
      <c r="C116" s="1">
        <v>105</v>
      </c>
      <c r="D116" s="1">
        <f t="shared" si="4"/>
        <v>50759.424425748395</v>
      </c>
      <c r="E116" s="13">
        <f t="shared" si="5"/>
        <v>37643.16933492681</v>
      </c>
      <c r="F116" s="2">
        <f t="shared" si="6"/>
        <v>13116.255090821585</v>
      </c>
      <c r="G116" s="1">
        <f t="shared" si="7"/>
        <v>3751200.6784018595</v>
      </c>
    </row>
    <row r="117" spans="3:7" x14ac:dyDescent="0.2">
      <c r="C117" s="1">
        <v>106</v>
      </c>
      <c r="D117" s="1">
        <f t="shared" si="4"/>
        <v>50759.424425748395</v>
      </c>
      <c r="E117" s="13">
        <f t="shared" si="5"/>
        <v>37512.006784018595</v>
      </c>
      <c r="F117" s="2">
        <f t="shared" si="6"/>
        <v>13247.4176417298</v>
      </c>
      <c r="G117" s="1">
        <f t="shared" si="7"/>
        <v>3737953.2607601299</v>
      </c>
    </row>
    <row r="118" spans="3:7" x14ac:dyDescent="0.2">
      <c r="C118" s="1">
        <v>107</v>
      </c>
      <c r="D118" s="1">
        <f t="shared" si="4"/>
        <v>50759.424425748395</v>
      </c>
      <c r="E118" s="13">
        <f t="shared" si="5"/>
        <v>37379.532607601301</v>
      </c>
      <c r="F118" s="2">
        <f t="shared" si="6"/>
        <v>13379.891818147094</v>
      </c>
      <c r="G118" s="1">
        <f t="shared" si="7"/>
        <v>3724573.3689419827</v>
      </c>
    </row>
    <row r="119" spans="3:7" x14ac:dyDescent="0.2">
      <c r="C119" s="1">
        <v>108</v>
      </c>
      <c r="D119" s="1">
        <f t="shared" si="4"/>
        <v>50759.424425748395</v>
      </c>
      <c r="E119" s="13">
        <f t="shared" si="5"/>
        <v>37245.733689419831</v>
      </c>
      <c r="F119" s="2">
        <f t="shared" si="6"/>
        <v>13513.690736328565</v>
      </c>
      <c r="G119" s="1">
        <f t="shared" si="7"/>
        <v>3711059.678205654</v>
      </c>
    </row>
    <row r="120" spans="3:7" x14ac:dyDescent="0.2">
      <c r="C120" s="1">
        <v>109</v>
      </c>
      <c r="D120" s="1">
        <f t="shared" si="4"/>
        <v>50759.424425748395</v>
      </c>
      <c r="E120" s="13">
        <f t="shared" si="5"/>
        <v>37110.596782056542</v>
      </c>
      <c r="F120" s="2">
        <f t="shared" si="6"/>
        <v>13648.827643691853</v>
      </c>
      <c r="G120" s="1">
        <f t="shared" si="7"/>
        <v>3697410.850561962</v>
      </c>
    </row>
    <row r="121" spans="3:7" x14ac:dyDescent="0.2">
      <c r="C121" s="1">
        <v>110</v>
      </c>
      <c r="D121" s="1">
        <f t="shared" si="4"/>
        <v>50759.424425748395</v>
      </c>
      <c r="E121" s="13">
        <f t="shared" si="5"/>
        <v>36974.108505619624</v>
      </c>
      <c r="F121" s="2">
        <f t="shared" si="6"/>
        <v>13785.315920128771</v>
      </c>
      <c r="G121" s="1">
        <f t="shared" si="7"/>
        <v>3683625.534641833</v>
      </c>
    </row>
    <row r="122" spans="3:7" x14ac:dyDescent="0.2">
      <c r="C122" s="1">
        <v>111</v>
      </c>
      <c r="D122" s="1">
        <f t="shared" si="4"/>
        <v>50759.424425748395</v>
      </c>
      <c r="E122" s="13">
        <f t="shared" si="5"/>
        <v>36836.255346418329</v>
      </c>
      <c r="F122" s="2">
        <f t="shared" si="6"/>
        <v>13923.169079330066</v>
      </c>
      <c r="G122" s="1">
        <f t="shared" si="7"/>
        <v>3669702.3655625028</v>
      </c>
    </row>
    <row r="123" spans="3:7" x14ac:dyDescent="0.2">
      <c r="C123" s="1">
        <v>112</v>
      </c>
      <c r="D123" s="1">
        <f t="shared" si="4"/>
        <v>50759.424425748395</v>
      </c>
      <c r="E123" s="13">
        <f t="shared" si="5"/>
        <v>36697.023655625031</v>
      </c>
      <c r="F123" s="2">
        <f t="shared" si="6"/>
        <v>14062.400770123364</v>
      </c>
      <c r="G123" s="1">
        <f t="shared" si="7"/>
        <v>3655639.9647923792</v>
      </c>
    </row>
    <row r="124" spans="3:7" x14ac:dyDescent="0.2">
      <c r="C124" s="1">
        <v>113</v>
      </c>
      <c r="D124" s="1">
        <f t="shared" si="4"/>
        <v>50759.424425748395</v>
      </c>
      <c r="E124" s="13">
        <f t="shared" si="5"/>
        <v>36556.39964792379</v>
      </c>
      <c r="F124" s="2">
        <f t="shared" si="6"/>
        <v>14203.024777824605</v>
      </c>
      <c r="G124" s="1">
        <f t="shared" si="7"/>
        <v>3641436.9400145547</v>
      </c>
    </row>
    <row r="125" spans="3:7" x14ac:dyDescent="0.2">
      <c r="C125" s="1">
        <v>114</v>
      </c>
      <c r="D125" s="1">
        <f t="shared" si="4"/>
        <v>50759.424425748395</v>
      </c>
      <c r="E125" s="13">
        <f t="shared" si="5"/>
        <v>36414.369400145544</v>
      </c>
      <c r="F125" s="2">
        <f t="shared" si="6"/>
        <v>14345.055025602851</v>
      </c>
      <c r="G125" s="1">
        <f t="shared" si="7"/>
        <v>3627091.884988952</v>
      </c>
    </row>
    <row r="126" spans="3:7" x14ac:dyDescent="0.2">
      <c r="C126" s="1">
        <v>115</v>
      </c>
      <c r="D126" s="1">
        <f t="shared" si="4"/>
        <v>50759.424425748395</v>
      </c>
      <c r="E126" s="13">
        <f t="shared" si="5"/>
        <v>36270.918849889524</v>
      </c>
      <c r="F126" s="2">
        <f t="shared" si="6"/>
        <v>14488.505575858871</v>
      </c>
      <c r="G126" s="1">
        <f t="shared" si="7"/>
        <v>3612603.379413093</v>
      </c>
    </row>
    <row r="127" spans="3:7" x14ac:dyDescent="0.2">
      <c r="C127" s="1">
        <v>116</v>
      </c>
      <c r="D127" s="1">
        <f t="shared" si="4"/>
        <v>50759.424425748395</v>
      </c>
      <c r="E127" s="13">
        <f t="shared" si="5"/>
        <v>36126.033794130934</v>
      </c>
      <c r="F127" s="2">
        <f t="shared" si="6"/>
        <v>14633.390631617462</v>
      </c>
      <c r="G127" s="1">
        <f t="shared" si="7"/>
        <v>3597969.9887814755</v>
      </c>
    </row>
    <row r="128" spans="3:7" x14ac:dyDescent="0.2">
      <c r="C128" s="1">
        <v>117</v>
      </c>
      <c r="D128" s="1">
        <f t="shared" si="4"/>
        <v>50759.424425748395</v>
      </c>
      <c r="E128" s="13">
        <f t="shared" si="5"/>
        <v>35979.699887814757</v>
      </c>
      <c r="F128" s="2">
        <f t="shared" si="6"/>
        <v>14779.724537933638</v>
      </c>
      <c r="G128" s="1">
        <f t="shared" si="7"/>
        <v>3583190.2642435418</v>
      </c>
    </row>
    <row r="129" spans="3:7" x14ac:dyDescent="0.2">
      <c r="C129" s="1">
        <v>118</v>
      </c>
      <c r="D129" s="1">
        <f t="shared" si="4"/>
        <v>50759.424425748395</v>
      </c>
      <c r="E129" s="13">
        <f t="shared" si="5"/>
        <v>35831.902642435416</v>
      </c>
      <c r="F129" s="2">
        <f t="shared" si="6"/>
        <v>14927.521783312979</v>
      </c>
      <c r="G129" s="1">
        <f t="shared" si="7"/>
        <v>3568262.742460229</v>
      </c>
    </row>
    <row r="130" spans="3:7" x14ac:dyDescent="0.2">
      <c r="C130" s="1">
        <v>119</v>
      </c>
      <c r="D130" s="1">
        <f t="shared" si="4"/>
        <v>50759.424425748395</v>
      </c>
      <c r="E130" s="13">
        <f t="shared" si="5"/>
        <v>35682.627424602288</v>
      </c>
      <c r="F130" s="2">
        <f t="shared" si="6"/>
        <v>15076.797001146108</v>
      </c>
      <c r="G130" s="1">
        <f t="shared" si="7"/>
        <v>3553185.9454590827</v>
      </c>
    </row>
    <row r="131" spans="3:7" x14ac:dyDescent="0.2">
      <c r="C131" s="1">
        <v>120</v>
      </c>
      <c r="D131" s="1">
        <f t="shared" si="4"/>
        <v>50759.424425748395</v>
      </c>
      <c r="E131" s="13">
        <f t="shared" si="5"/>
        <v>35531.859454590827</v>
      </c>
      <c r="F131" s="2">
        <f t="shared" si="6"/>
        <v>15227.564971157568</v>
      </c>
      <c r="G131" s="1">
        <f t="shared" si="7"/>
        <v>3537958.3804879254</v>
      </c>
    </row>
    <row r="132" spans="3:7" x14ac:dyDescent="0.2">
      <c r="C132" s="1">
        <v>121</v>
      </c>
      <c r="D132" s="1">
        <f t="shared" si="4"/>
        <v>50759.424425748395</v>
      </c>
      <c r="E132" s="1">
        <f t="shared" si="5"/>
        <v>35379.583804879258</v>
      </c>
      <c r="F132" s="1">
        <f t="shared" si="6"/>
        <v>15379.840620869138</v>
      </c>
      <c r="G132" s="1">
        <f t="shared" si="7"/>
        <v>3522578.5398670561</v>
      </c>
    </row>
    <row r="133" spans="3:7" x14ac:dyDescent="0.2">
      <c r="C133" s="1">
        <v>122</v>
      </c>
      <c r="D133" s="1">
        <f t="shared" si="4"/>
        <v>50759.424425748395</v>
      </c>
      <c r="E133" s="1">
        <f t="shared" si="5"/>
        <v>35225.78539867056</v>
      </c>
      <c r="F133" s="1">
        <f t="shared" si="6"/>
        <v>15533.639027077836</v>
      </c>
      <c r="G133" s="1">
        <f t="shared" si="7"/>
        <v>3507044.9008399784</v>
      </c>
    </row>
    <row r="134" spans="3:7" x14ac:dyDescent="0.2">
      <c r="C134" s="1">
        <v>123</v>
      </c>
      <c r="D134" s="1">
        <f t="shared" si="4"/>
        <v>50759.424425748395</v>
      </c>
      <c r="E134" s="1">
        <f t="shared" si="5"/>
        <v>35070.449008399788</v>
      </c>
      <c r="F134" s="1">
        <f t="shared" si="6"/>
        <v>15688.975417348607</v>
      </c>
      <c r="G134" s="1">
        <f t="shared" si="7"/>
        <v>3491355.9254226298</v>
      </c>
    </row>
    <row r="135" spans="3:7" x14ac:dyDescent="0.2">
      <c r="C135" s="1">
        <v>124</v>
      </c>
      <c r="D135" s="1">
        <f t="shared" si="4"/>
        <v>50759.424425748395</v>
      </c>
      <c r="E135" s="1">
        <f t="shared" si="5"/>
        <v>34913.559254226297</v>
      </c>
      <c r="F135" s="1">
        <f t="shared" si="6"/>
        <v>15845.865171522099</v>
      </c>
      <c r="G135" s="1">
        <f t="shared" si="7"/>
        <v>3475510.0602511079</v>
      </c>
    </row>
    <row r="136" spans="3:7" x14ac:dyDescent="0.2">
      <c r="C136" s="1">
        <v>125</v>
      </c>
      <c r="D136" s="1">
        <f t="shared" si="4"/>
        <v>50759.424425748395</v>
      </c>
      <c r="E136" s="1">
        <f t="shared" si="5"/>
        <v>34755.100602511076</v>
      </c>
      <c r="F136" s="1">
        <f t="shared" si="6"/>
        <v>16004.323823237319</v>
      </c>
      <c r="G136" s="1">
        <f t="shared" si="7"/>
        <v>3459505.7364278706</v>
      </c>
    </row>
    <row r="137" spans="3:7" x14ac:dyDescent="0.2">
      <c r="C137" s="1">
        <v>126</v>
      </c>
      <c r="D137" s="1">
        <f t="shared" si="4"/>
        <v>50759.424425748395</v>
      </c>
      <c r="E137" s="1">
        <f t="shared" si="5"/>
        <v>34595.057364278706</v>
      </c>
      <c r="F137" s="1">
        <f t="shared" si="6"/>
        <v>16164.367061469689</v>
      </c>
      <c r="G137" s="1">
        <f t="shared" si="7"/>
        <v>3443341.3693664009</v>
      </c>
    </row>
    <row r="138" spans="3:7" x14ac:dyDescent="0.2">
      <c r="C138" s="1">
        <v>127</v>
      </c>
      <c r="D138" s="1">
        <f t="shared" si="4"/>
        <v>50759.424425748395</v>
      </c>
      <c r="E138" s="1">
        <f t="shared" si="5"/>
        <v>34433.413693664006</v>
      </c>
      <c r="F138" s="1">
        <f t="shared" si="6"/>
        <v>16326.010732084389</v>
      </c>
      <c r="G138" s="1">
        <f t="shared" si="7"/>
        <v>3427015.3586343164</v>
      </c>
    </row>
    <row r="139" spans="3:7" x14ac:dyDescent="0.2">
      <c r="C139" s="1">
        <v>128</v>
      </c>
      <c r="D139" s="1">
        <f t="shared" si="4"/>
        <v>50759.424425748395</v>
      </c>
      <c r="E139" s="1">
        <f t="shared" si="5"/>
        <v>34270.153586343164</v>
      </c>
      <c r="F139" s="1">
        <f t="shared" si="6"/>
        <v>16489.270839405232</v>
      </c>
      <c r="G139" s="1">
        <f t="shared" si="7"/>
        <v>3410526.0877949111</v>
      </c>
    </row>
    <row r="140" spans="3:7" x14ac:dyDescent="0.2">
      <c r="C140" s="1">
        <v>129</v>
      </c>
      <c r="D140" s="1">
        <f t="shared" si="4"/>
        <v>50759.424425748395</v>
      </c>
      <c r="E140" s="1">
        <f t="shared" si="5"/>
        <v>34105.260877949113</v>
      </c>
      <c r="F140" s="1">
        <f t="shared" si="6"/>
        <v>16654.163547799282</v>
      </c>
      <c r="G140" s="1">
        <f t="shared" si="7"/>
        <v>3393871.9242471117</v>
      </c>
    </row>
    <row r="141" spans="3:7" x14ac:dyDescent="0.2">
      <c r="C141" s="1">
        <v>130</v>
      </c>
      <c r="D141" s="1">
        <f t="shared" si="4"/>
        <v>50759.424425748395</v>
      </c>
      <c r="E141" s="1">
        <f t="shared" si="5"/>
        <v>33938.719242471117</v>
      </c>
      <c r="F141" s="1">
        <f t="shared" si="6"/>
        <v>16820.705183277278</v>
      </c>
      <c r="G141" s="1">
        <f t="shared" si="7"/>
        <v>3377051.2190638343</v>
      </c>
    </row>
    <row r="142" spans="3:7" x14ac:dyDescent="0.2">
      <c r="C142" s="1">
        <v>131</v>
      </c>
      <c r="D142" s="1">
        <f t="shared" ref="D142:D205" si="8">D141</f>
        <v>50759.424425748395</v>
      </c>
      <c r="E142" s="1">
        <f t="shared" ref="E142:E205" si="9">G141*(0.12/12)</f>
        <v>33770.512190638343</v>
      </c>
      <c r="F142" s="1">
        <f t="shared" ref="F142:F205" si="10">D142-E142</f>
        <v>16988.912235110052</v>
      </c>
      <c r="G142" s="1">
        <f t="shared" ref="G142:G205" si="11">G141-F142</f>
        <v>3360062.3068287242</v>
      </c>
    </row>
    <row r="143" spans="3:7" x14ac:dyDescent="0.2">
      <c r="C143" s="1">
        <v>132</v>
      </c>
      <c r="D143" s="1">
        <f t="shared" si="8"/>
        <v>50759.424425748395</v>
      </c>
      <c r="E143" s="1">
        <f t="shared" si="9"/>
        <v>33600.623068287241</v>
      </c>
      <c r="F143" s="1">
        <f t="shared" si="10"/>
        <v>17158.801357461154</v>
      </c>
      <c r="G143" s="1">
        <f t="shared" si="11"/>
        <v>3342903.5054712631</v>
      </c>
    </row>
    <row r="144" spans="3:7" x14ac:dyDescent="0.2">
      <c r="C144" s="1">
        <v>133</v>
      </c>
      <c r="D144" s="1">
        <f t="shared" si="8"/>
        <v>50759.424425748395</v>
      </c>
      <c r="E144" s="1">
        <f t="shared" si="9"/>
        <v>33429.035054712629</v>
      </c>
      <c r="F144" s="1">
        <f t="shared" si="10"/>
        <v>17330.389371035766</v>
      </c>
      <c r="G144" s="1">
        <f t="shared" si="11"/>
        <v>3325573.1161002275</v>
      </c>
    </row>
    <row r="145" spans="3:7" x14ac:dyDescent="0.2">
      <c r="C145" s="1">
        <v>134</v>
      </c>
      <c r="D145" s="1">
        <f t="shared" si="8"/>
        <v>50759.424425748395</v>
      </c>
      <c r="E145" s="1">
        <f t="shared" si="9"/>
        <v>33255.731161002273</v>
      </c>
      <c r="F145" s="1">
        <f t="shared" si="10"/>
        <v>17503.693264746122</v>
      </c>
      <c r="G145" s="1">
        <f t="shared" si="11"/>
        <v>3308069.4228354814</v>
      </c>
    </row>
    <row r="146" spans="3:7" x14ac:dyDescent="0.2">
      <c r="C146" s="1">
        <v>135</v>
      </c>
      <c r="D146" s="1">
        <f t="shared" si="8"/>
        <v>50759.424425748395</v>
      </c>
      <c r="E146" s="1">
        <f t="shared" si="9"/>
        <v>33080.694228354812</v>
      </c>
      <c r="F146" s="1">
        <f t="shared" si="10"/>
        <v>17678.730197393583</v>
      </c>
      <c r="G146" s="1">
        <f t="shared" si="11"/>
        <v>3290390.6926380876</v>
      </c>
    </row>
    <row r="147" spans="3:7" x14ac:dyDescent="0.2">
      <c r="C147" s="1">
        <v>136</v>
      </c>
      <c r="D147" s="1">
        <f t="shared" si="8"/>
        <v>50759.424425748395</v>
      </c>
      <c r="E147" s="1">
        <f t="shared" si="9"/>
        <v>32903.906926380878</v>
      </c>
      <c r="F147" s="1">
        <f t="shared" si="10"/>
        <v>17855.517499367517</v>
      </c>
      <c r="G147" s="1">
        <f t="shared" si="11"/>
        <v>3272535.1751387198</v>
      </c>
    </row>
    <row r="148" spans="3:7" x14ac:dyDescent="0.2">
      <c r="C148" s="1">
        <v>137</v>
      </c>
      <c r="D148" s="1">
        <f t="shared" si="8"/>
        <v>50759.424425748395</v>
      </c>
      <c r="E148" s="1">
        <f t="shared" si="9"/>
        <v>32725.351751387199</v>
      </c>
      <c r="F148" s="1">
        <f t="shared" si="10"/>
        <v>18034.072674361196</v>
      </c>
      <c r="G148" s="1">
        <f t="shared" si="11"/>
        <v>3254501.1024643588</v>
      </c>
    </row>
    <row r="149" spans="3:7" x14ac:dyDescent="0.2">
      <c r="C149" s="1">
        <v>138</v>
      </c>
      <c r="D149" s="1">
        <f t="shared" si="8"/>
        <v>50759.424425748395</v>
      </c>
      <c r="E149" s="1">
        <f t="shared" si="9"/>
        <v>32545.011024643587</v>
      </c>
      <c r="F149" s="1">
        <f t="shared" si="10"/>
        <v>18214.413401104808</v>
      </c>
      <c r="G149" s="1">
        <f t="shared" si="11"/>
        <v>3236286.6890632538</v>
      </c>
    </row>
    <row r="150" spans="3:7" x14ac:dyDescent="0.2">
      <c r="C150" s="1">
        <v>139</v>
      </c>
      <c r="D150" s="1">
        <f t="shared" si="8"/>
        <v>50759.424425748395</v>
      </c>
      <c r="E150" s="1">
        <f t="shared" si="9"/>
        <v>32362.86689063254</v>
      </c>
      <c r="F150" s="1">
        <f t="shared" si="10"/>
        <v>18396.557535115855</v>
      </c>
      <c r="G150" s="1">
        <f t="shared" si="11"/>
        <v>3217890.1315281382</v>
      </c>
    </row>
    <row r="151" spans="3:7" x14ac:dyDescent="0.2">
      <c r="C151" s="1">
        <v>140</v>
      </c>
      <c r="D151" s="1">
        <f t="shared" si="8"/>
        <v>50759.424425748395</v>
      </c>
      <c r="E151" s="1">
        <f t="shared" si="9"/>
        <v>32178.901315281382</v>
      </c>
      <c r="F151" s="1">
        <f t="shared" si="10"/>
        <v>18580.523110467013</v>
      </c>
      <c r="G151" s="1">
        <f t="shared" si="11"/>
        <v>3199309.6084176712</v>
      </c>
    </row>
    <row r="152" spans="3:7" x14ac:dyDescent="0.2">
      <c r="C152" s="1">
        <v>141</v>
      </c>
      <c r="D152" s="1">
        <f t="shared" si="8"/>
        <v>50759.424425748395</v>
      </c>
      <c r="E152" s="1">
        <f t="shared" si="9"/>
        <v>31993.096084176712</v>
      </c>
      <c r="F152" s="1">
        <f t="shared" si="10"/>
        <v>18766.328341571683</v>
      </c>
      <c r="G152" s="1">
        <f t="shared" si="11"/>
        <v>3180543.2800760996</v>
      </c>
    </row>
    <row r="153" spans="3:7" x14ac:dyDescent="0.2">
      <c r="C153" s="1">
        <v>142</v>
      </c>
      <c r="D153" s="1">
        <f t="shared" si="8"/>
        <v>50759.424425748395</v>
      </c>
      <c r="E153" s="1">
        <f t="shared" si="9"/>
        <v>31805.432800760995</v>
      </c>
      <c r="F153" s="1">
        <f t="shared" si="10"/>
        <v>18953.9916249874</v>
      </c>
      <c r="G153" s="1">
        <f t="shared" si="11"/>
        <v>3161589.2884511123</v>
      </c>
    </row>
    <row r="154" spans="3:7" x14ac:dyDescent="0.2">
      <c r="C154" s="1">
        <v>143</v>
      </c>
      <c r="D154" s="1">
        <f t="shared" si="8"/>
        <v>50759.424425748395</v>
      </c>
      <c r="E154" s="1">
        <f t="shared" si="9"/>
        <v>31615.892884511126</v>
      </c>
      <c r="F154" s="1">
        <f t="shared" si="10"/>
        <v>19143.531541237269</v>
      </c>
      <c r="G154" s="1">
        <f t="shared" si="11"/>
        <v>3142445.7569098752</v>
      </c>
    </row>
    <row r="155" spans="3:7" x14ac:dyDescent="0.2">
      <c r="C155" s="1">
        <v>144</v>
      </c>
      <c r="D155" s="1">
        <f t="shared" si="8"/>
        <v>50759.424425748395</v>
      </c>
      <c r="E155" s="1">
        <f t="shared" si="9"/>
        <v>31424.457569098751</v>
      </c>
      <c r="F155" s="1">
        <f t="shared" si="10"/>
        <v>19334.966856649644</v>
      </c>
      <c r="G155" s="1">
        <f t="shared" si="11"/>
        <v>3123110.7900532256</v>
      </c>
    </row>
    <row r="156" spans="3:7" x14ac:dyDescent="0.2">
      <c r="C156" s="1">
        <v>145</v>
      </c>
      <c r="D156" s="1">
        <f t="shared" si="8"/>
        <v>50759.424425748395</v>
      </c>
      <c r="E156" s="1">
        <f t="shared" si="9"/>
        <v>31231.107900532257</v>
      </c>
      <c r="F156" s="1">
        <f t="shared" si="10"/>
        <v>19528.316525216138</v>
      </c>
      <c r="G156" s="1">
        <f t="shared" si="11"/>
        <v>3103582.4735280094</v>
      </c>
    </row>
    <row r="157" spans="3:7" x14ac:dyDescent="0.2">
      <c r="C157" s="1">
        <v>146</v>
      </c>
      <c r="D157" s="1">
        <f t="shared" si="8"/>
        <v>50759.424425748395</v>
      </c>
      <c r="E157" s="1">
        <f t="shared" si="9"/>
        <v>31035.824735280094</v>
      </c>
      <c r="F157" s="1">
        <f t="shared" si="10"/>
        <v>19723.599690468302</v>
      </c>
      <c r="G157" s="1">
        <f t="shared" si="11"/>
        <v>3083858.8738375409</v>
      </c>
    </row>
    <row r="158" spans="3:7" x14ac:dyDescent="0.2">
      <c r="C158" s="1">
        <v>147</v>
      </c>
      <c r="D158" s="1">
        <f t="shared" si="8"/>
        <v>50759.424425748395</v>
      </c>
      <c r="E158" s="1">
        <f t="shared" si="9"/>
        <v>30838.588738375409</v>
      </c>
      <c r="F158" s="1">
        <f t="shared" si="10"/>
        <v>19920.835687372986</v>
      </c>
      <c r="G158" s="1">
        <f t="shared" si="11"/>
        <v>3063938.038150168</v>
      </c>
    </row>
    <row r="159" spans="3:7" x14ac:dyDescent="0.2">
      <c r="C159" s="1">
        <v>148</v>
      </c>
      <c r="D159" s="1">
        <f t="shared" si="8"/>
        <v>50759.424425748395</v>
      </c>
      <c r="E159" s="1">
        <f t="shared" si="9"/>
        <v>30639.38038150168</v>
      </c>
      <c r="F159" s="1">
        <f t="shared" si="10"/>
        <v>20120.044044246715</v>
      </c>
      <c r="G159" s="1">
        <f t="shared" si="11"/>
        <v>3043817.9941059211</v>
      </c>
    </row>
    <row r="160" spans="3:7" x14ac:dyDescent="0.2">
      <c r="C160" s="1">
        <v>149</v>
      </c>
      <c r="D160" s="1">
        <f t="shared" si="8"/>
        <v>50759.424425748395</v>
      </c>
      <c r="E160" s="1">
        <f t="shared" si="9"/>
        <v>30438.17994105921</v>
      </c>
      <c r="F160" s="1">
        <f t="shared" si="10"/>
        <v>20321.244484689185</v>
      </c>
      <c r="G160" s="1">
        <f t="shared" si="11"/>
        <v>3023496.749621232</v>
      </c>
    </row>
    <row r="161" spans="3:7" x14ac:dyDescent="0.2">
      <c r="C161" s="1">
        <v>150</v>
      </c>
      <c r="D161" s="1">
        <f t="shared" si="8"/>
        <v>50759.424425748395</v>
      </c>
      <c r="E161" s="1">
        <f t="shared" si="9"/>
        <v>30234.967496212321</v>
      </c>
      <c r="F161" s="1">
        <f t="shared" si="10"/>
        <v>20524.456929536074</v>
      </c>
      <c r="G161" s="1">
        <f t="shared" si="11"/>
        <v>3002972.292691696</v>
      </c>
    </row>
    <row r="162" spans="3:7" x14ac:dyDescent="0.2">
      <c r="C162" s="1">
        <v>151</v>
      </c>
      <c r="D162" s="1">
        <f t="shared" si="8"/>
        <v>50759.424425748395</v>
      </c>
      <c r="E162" s="1">
        <f t="shared" si="9"/>
        <v>30029.722926916962</v>
      </c>
      <c r="F162" s="1">
        <f t="shared" si="10"/>
        <v>20729.701498831433</v>
      </c>
      <c r="G162" s="1">
        <f t="shared" si="11"/>
        <v>2982242.5911928643</v>
      </c>
    </row>
    <row r="163" spans="3:7" x14ac:dyDescent="0.2">
      <c r="C163" s="1">
        <v>152</v>
      </c>
      <c r="D163" s="1">
        <f t="shared" si="8"/>
        <v>50759.424425748395</v>
      </c>
      <c r="E163" s="1">
        <f t="shared" si="9"/>
        <v>29822.425911928643</v>
      </c>
      <c r="F163" s="1">
        <f t="shared" si="10"/>
        <v>20936.998513819752</v>
      </c>
      <c r="G163" s="1">
        <f t="shared" si="11"/>
        <v>2961305.5926790447</v>
      </c>
    </row>
    <row r="164" spans="3:7" x14ac:dyDescent="0.2">
      <c r="C164" s="1">
        <v>153</v>
      </c>
      <c r="D164" s="1">
        <f t="shared" si="8"/>
        <v>50759.424425748395</v>
      </c>
      <c r="E164" s="1">
        <f t="shared" si="9"/>
        <v>29613.055926790446</v>
      </c>
      <c r="F164" s="1">
        <f t="shared" si="10"/>
        <v>21146.368498957949</v>
      </c>
      <c r="G164" s="1">
        <f t="shared" si="11"/>
        <v>2940159.2241800865</v>
      </c>
    </row>
    <row r="165" spans="3:7" x14ac:dyDescent="0.2">
      <c r="C165" s="1">
        <v>154</v>
      </c>
      <c r="D165" s="1">
        <f t="shared" si="8"/>
        <v>50759.424425748395</v>
      </c>
      <c r="E165" s="1">
        <f t="shared" si="9"/>
        <v>29401.592241800867</v>
      </c>
      <c r="F165" s="1">
        <f t="shared" si="10"/>
        <v>21357.832183947528</v>
      </c>
      <c r="G165" s="1">
        <f t="shared" si="11"/>
        <v>2918801.3919961392</v>
      </c>
    </row>
    <row r="166" spans="3:7" x14ac:dyDescent="0.2">
      <c r="C166" s="1">
        <v>155</v>
      </c>
      <c r="D166" s="1">
        <f t="shared" si="8"/>
        <v>50759.424425748395</v>
      </c>
      <c r="E166" s="1">
        <f t="shared" si="9"/>
        <v>29188.013919961391</v>
      </c>
      <c r="F166" s="1">
        <f t="shared" si="10"/>
        <v>21571.410505787004</v>
      </c>
      <c r="G166" s="1">
        <f t="shared" si="11"/>
        <v>2897229.9814903522</v>
      </c>
    </row>
    <row r="167" spans="3:7" x14ac:dyDescent="0.2">
      <c r="C167" s="1">
        <v>156</v>
      </c>
      <c r="D167" s="1">
        <f t="shared" si="8"/>
        <v>50759.424425748395</v>
      </c>
      <c r="E167" s="1">
        <f t="shared" si="9"/>
        <v>28972.299814903523</v>
      </c>
      <c r="F167" s="1">
        <f t="shared" si="10"/>
        <v>21787.124610844872</v>
      </c>
      <c r="G167" s="1">
        <f t="shared" si="11"/>
        <v>2875442.8568795072</v>
      </c>
    </row>
    <row r="168" spans="3:7" x14ac:dyDescent="0.2">
      <c r="C168" s="1">
        <v>157</v>
      </c>
      <c r="D168" s="1">
        <f t="shared" si="8"/>
        <v>50759.424425748395</v>
      </c>
      <c r="E168" s="1">
        <f t="shared" si="9"/>
        <v>28754.428568795072</v>
      </c>
      <c r="F168" s="1">
        <f t="shared" si="10"/>
        <v>22004.995856953323</v>
      </c>
      <c r="G168" s="1">
        <f t="shared" si="11"/>
        <v>2853437.8610225539</v>
      </c>
    </row>
    <row r="169" spans="3:7" x14ac:dyDescent="0.2">
      <c r="C169" s="1">
        <v>158</v>
      </c>
      <c r="D169" s="1">
        <f t="shared" si="8"/>
        <v>50759.424425748395</v>
      </c>
      <c r="E169" s="15">
        <f t="shared" si="9"/>
        <v>28534.37861022554</v>
      </c>
      <c r="F169" s="14">
        <f t="shared" si="10"/>
        <v>22225.045815522855</v>
      </c>
      <c r="G169" s="16">
        <f t="shared" si="11"/>
        <v>2831212.8152070311</v>
      </c>
    </row>
    <row r="170" spans="3:7" x14ac:dyDescent="0.2">
      <c r="C170" s="1">
        <v>159</v>
      </c>
      <c r="D170" s="1">
        <f t="shared" si="8"/>
        <v>50759.424425748395</v>
      </c>
      <c r="E170" s="1">
        <f t="shared" si="9"/>
        <v>28312.128152070312</v>
      </c>
      <c r="F170" s="1">
        <f t="shared" si="10"/>
        <v>22447.296273678083</v>
      </c>
      <c r="G170" s="1">
        <f t="shared" si="11"/>
        <v>2808765.518933353</v>
      </c>
    </row>
    <row r="171" spans="3:7" x14ac:dyDescent="0.2">
      <c r="C171" s="1">
        <v>160</v>
      </c>
      <c r="D171" s="1">
        <f t="shared" si="8"/>
        <v>50759.424425748395</v>
      </c>
      <c r="E171" s="1">
        <f t="shared" si="9"/>
        <v>28087.655189333531</v>
      </c>
      <c r="F171" s="1">
        <f t="shared" si="10"/>
        <v>22671.769236414864</v>
      </c>
      <c r="G171" s="1">
        <f t="shared" si="11"/>
        <v>2786093.7496969383</v>
      </c>
    </row>
    <row r="172" spans="3:7" x14ac:dyDescent="0.2">
      <c r="C172" s="1">
        <v>161</v>
      </c>
      <c r="D172" s="1">
        <f t="shared" si="8"/>
        <v>50759.424425748395</v>
      </c>
      <c r="E172" s="1">
        <f t="shared" si="9"/>
        <v>27860.937496969385</v>
      </c>
      <c r="F172" s="1">
        <f t="shared" si="10"/>
        <v>22898.48692877901</v>
      </c>
      <c r="G172" s="1">
        <f t="shared" si="11"/>
        <v>2763195.2627681592</v>
      </c>
    </row>
    <row r="173" spans="3:7" x14ac:dyDescent="0.2">
      <c r="C173" s="1">
        <v>162</v>
      </c>
      <c r="D173" s="1">
        <f t="shared" si="8"/>
        <v>50759.424425748395</v>
      </c>
      <c r="E173" s="1">
        <f t="shared" si="9"/>
        <v>27631.952627681592</v>
      </c>
      <c r="F173" s="1">
        <f t="shared" si="10"/>
        <v>23127.471798066803</v>
      </c>
      <c r="G173" s="1">
        <f t="shared" si="11"/>
        <v>2740067.7909700922</v>
      </c>
    </row>
    <row r="174" spans="3:7" x14ac:dyDescent="0.2">
      <c r="C174" s="1">
        <v>163</v>
      </c>
      <c r="D174" s="1">
        <f t="shared" si="8"/>
        <v>50759.424425748395</v>
      </c>
      <c r="E174" s="1">
        <f t="shared" si="9"/>
        <v>27400.677909700924</v>
      </c>
      <c r="F174" s="1">
        <f t="shared" si="10"/>
        <v>23358.746516047471</v>
      </c>
      <c r="G174" s="1">
        <f t="shared" si="11"/>
        <v>2716709.0444540447</v>
      </c>
    </row>
    <row r="175" spans="3:7" x14ac:dyDescent="0.2">
      <c r="C175" s="1">
        <v>164</v>
      </c>
      <c r="D175" s="1">
        <f t="shared" si="8"/>
        <v>50759.424425748395</v>
      </c>
      <c r="E175" s="1">
        <f t="shared" si="9"/>
        <v>27167.090444540449</v>
      </c>
      <c r="F175" s="1">
        <f t="shared" si="10"/>
        <v>23592.333981207947</v>
      </c>
      <c r="G175" s="1">
        <f t="shared" si="11"/>
        <v>2693116.7104728366</v>
      </c>
    </row>
    <row r="176" spans="3:7" x14ac:dyDescent="0.2">
      <c r="C176" s="1">
        <v>165</v>
      </c>
      <c r="D176" s="1">
        <f t="shared" si="8"/>
        <v>50759.424425748395</v>
      </c>
      <c r="E176" s="1">
        <f t="shared" si="9"/>
        <v>26931.167104728367</v>
      </c>
      <c r="F176" s="1">
        <f t="shared" si="10"/>
        <v>23828.257321020028</v>
      </c>
      <c r="G176" s="1">
        <f t="shared" si="11"/>
        <v>2669288.4531518165</v>
      </c>
    </row>
    <row r="177" spans="3:7" x14ac:dyDescent="0.2">
      <c r="C177" s="1">
        <v>166</v>
      </c>
      <c r="D177" s="1">
        <f t="shared" si="8"/>
        <v>50759.424425748395</v>
      </c>
      <c r="E177" s="1">
        <f t="shared" si="9"/>
        <v>26692.884531518164</v>
      </c>
      <c r="F177" s="1">
        <f t="shared" si="10"/>
        <v>24066.539894230231</v>
      </c>
      <c r="G177" s="1">
        <f t="shared" si="11"/>
        <v>2645221.9132575863</v>
      </c>
    </row>
    <row r="178" spans="3:7" x14ac:dyDescent="0.2">
      <c r="C178" s="1">
        <v>167</v>
      </c>
      <c r="D178" s="1">
        <f t="shared" si="8"/>
        <v>50759.424425748395</v>
      </c>
      <c r="E178" s="1">
        <f t="shared" si="9"/>
        <v>26452.219132575865</v>
      </c>
      <c r="F178" s="1">
        <f t="shared" si="10"/>
        <v>24307.20529317253</v>
      </c>
      <c r="G178" s="1">
        <f t="shared" si="11"/>
        <v>2620914.7079644138</v>
      </c>
    </row>
    <row r="179" spans="3:7" x14ac:dyDescent="0.2">
      <c r="C179" s="1">
        <v>168</v>
      </c>
      <c r="D179" s="1">
        <f t="shared" si="8"/>
        <v>50759.424425748395</v>
      </c>
      <c r="E179" s="1">
        <f t="shared" si="9"/>
        <v>26209.147079644139</v>
      </c>
      <c r="F179" s="1">
        <f t="shared" si="10"/>
        <v>24550.277346104256</v>
      </c>
      <c r="G179" s="1">
        <f t="shared" si="11"/>
        <v>2596364.4306183094</v>
      </c>
    </row>
    <row r="180" spans="3:7" x14ac:dyDescent="0.2">
      <c r="C180" s="1">
        <v>169</v>
      </c>
      <c r="D180" s="1">
        <f t="shared" si="8"/>
        <v>50759.424425748395</v>
      </c>
      <c r="E180" s="1">
        <f t="shared" si="9"/>
        <v>25963.644306183094</v>
      </c>
      <c r="F180" s="1">
        <f t="shared" si="10"/>
        <v>24795.780119565301</v>
      </c>
      <c r="G180" s="1">
        <f t="shared" si="11"/>
        <v>2571568.6504987441</v>
      </c>
    </row>
    <row r="181" spans="3:7" x14ac:dyDescent="0.2">
      <c r="C181" s="1">
        <v>170</v>
      </c>
      <c r="D181" s="1">
        <f t="shared" si="8"/>
        <v>50759.424425748395</v>
      </c>
      <c r="E181" s="1">
        <f t="shared" si="9"/>
        <v>25715.686504987443</v>
      </c>
      <c r="F181" s="1">
        <f t="shared" si="10"/>
        <v>25043.737920760952</v>
      </c>
      <c r="G181" s="1">
        <f t="shared" si="11"/>
        <v>2546524.912577983</v>
      </c>
    </row>
    <row r="182" spans="3:7" x14ac:dyDescent="0.2">
      <c r="C182" s="1">
        <v>171</v>
      </c>
      <c r="D182" s="1">
        <f t="shared" si="8"/>
        <v>50759.424425748395</v>
      </c>
      <c r="E182" s="1">
        <f t="shared" si="9"/>
        <v>25465.249125779832</v>
      </c>
      <c r="F182" s="1">
        <f t="shared" si="10"/>
        <v>25294.175299968563</v>
      </c>
      <c r="G182" s="1">
        <f t="shared" si="11"/>
        <v>2521230.7372780144</v>
      </c>
    </row>
    <row r="183" spans="3:7" x14ac:dyDescent="0.2">
      <c r="C183" s="1">
        <v>172</v>
      </c>
      <c r="D183" s="1">
        <f t="shared" si="8"/>
        <v>50759.424425748395</v>
      </c>
      <c r="E183" s="1">
        <f t="shared" si="9"/>
        <v>25212.307372780146</v>
      </c>
      <c r="F183" s="1">
        <f t="shared" si="10"/>
        <v>25547.117052968249</v>
      </c>
      <c r="G183" s="1">
        <f t="shared" si="11"/>
        <v>2495683.6202250463</v>
      </c>
    </row>
    <row r="184" spans="3:7" x14ac:dyDescent="0.2">
      <c r="C184" s="1">
        <v>173</v>
      </c>
      <c r="D184" s="1">
        <f t="shared" si="8"/>
        <v>50759.424425748395</v>
      </c>
      <c r="E184" s="1">
        <f t="shared" si="9"/>
        <v>24956.836202250463</v>
      </c>
      <c r="F184" s="1">
        <f t="shared" si="10"/>
        <v>25802.588223497933</v>
      </c>
      <c r="G184" s="1">
        <f t="shared" si="11"/>
        <v>2469881.0320015484</v>
      </c>
    </row>
    <row r="185" spans="3:7" x14ac:dyDescent="0.2">
      <c r="C185" s="1">
        <v>174</v>
      </c>
      <c r="D185" s="1">
        <f t="shared" si="8"/>
        <v>50759.424425748395</v>
      </c>
      <c r="E185" s="1">
        <f t="shared" si="9"/>
        <v>24698.810320015484</v>
      </c>
      <c r="F185" s="1">
        <f t="shared" si="10"/>
        <v>26060.614105732911</v>
      </c>
      <c r="G185" s="1">
        <f t="shared" si="11"/>
        <v>2443820.4178958153</v>
      </c>
    </row>
    <row r="186" spans="3:7" x14ac:dyDescent="0.2">
      <c r="C186" s="1">
        <v>175</v>
      </c>
      <c r="D186" s="1">
        <f t="shared" si="8"/>
        <v>50759.424425748395</v>
      </c>
      <c r="E186" s="1">
        <f t="shared" si="9"/>
        <v>24438.204178958153</v>
      </c>
      <c r="F186" s="1">
        <f t="shared" si="10"/>
        <v>26321.220246790243</v>
      </c>
      <c r="G186" s="1">
        <f t="shared" si="11"/>
        <v>2417499.1976490249</v>
      </c>
    </row>
    <row r="187" spans="3:7" x14ac:dyDescent="0.2">
      <c r="C187" s="1">
        <v>176</v>
      </c>
      <c r="D187" s="1">
        <f t="shared" si="8"/>
        <v>50759.424425748395</v>
      </c>
      <c r="E187" s="1">
        <f t="shared" si="9"/>
        <v>24174.991976490248</v>
      </c>
      <c r="F187" s="1">
        <f t="shared" si="10"/>
        <v>26584.432449258147</v>
      </c>
      <c r="G187" s="1">
        <f t="shared" si="11"/>
        <v>2390914.765199767</v>
      </c>
    </row>
    <row r="188" spans="3:7" x14ac:dyDescent="0.2">
      <c r="C188" s="1">
        <v>177</v>
      </c>
      <c r="D188" s="1">
        <f t="shared" si="8"/>
        <v>50759.424425748395</v>
      </c>
      <c r="E188" s="1">
        <f t="shared" si="9"/>
        <v>23909.147651997671</v>
      </c>
      <c r="F188" s="1">
        <f t="shared" si="10"/>
        <v>26850.276773750724</v>
      </c>
      <c r="G188" s="1">
        <f t="shared" si="11"/>
        <v>2364064.4884260162</v>
      </c>
    </row>
    <row r="189" spans="3:7" x14ac:dyDescent="0.2">
      <c r="C189" s="1">
        <v>178</v>
      </c>
      <c r="D189" s="1">
        <f t="shared" si="8"/>
        <v>50759.424425748395</v>
      </c>
      <c r="E189" s="1">
        <f t="shared" si="9"/>
        <v>23640.644884260164</v>
      </c>
      <c r="F189" s="1">
        <f t="shared" si="10"/>
        <v>27118.779541488231</v>
      </c>
      <c r="G189" s="1">
        <f t="shared" si="11"/>
        <v>2336945.7088845279</v>
      </c>
    </row>
    <row r="190" spans="3:7" x14ac:dyDescent="0.2">
      <c r="C190" s="1">
        <v>179</v>
      </c>
      <c r="D190" s="1">
        <f t="shared" si="8"/>
        <v>50759.424425748395</v>
      </c>
      <c r="E190" s="1">
        <f t="shared" si="9"/>
        <v>23369.45708884528</v>
      </c>
      <c r="F190" s="1">
        <f t="shared" si="10"/>
        <v>27389.967336903115</v>
      </c>
      <c r="G190" s="1">
        <f t="shared" si="11"/>
        <v>2309555.7415476246</v>
      </c>
    </row>
    <row r="191" spans="3:7" x14ac:dyDescent="0.2">
      <c r="C191" s="1">
        <v>180</v>
      </c>
      <c r="D191" s="1">
        <f t="shared" si="8"/>
        <v>50759.424425748395</v>
      </c>
      <c r="E191" s="1">
        <f t="shared" si="9"/>
        <v>23095.557415476247</v>
      </c>
      <c r="F191" s="1">
        <f t="shared" si="10"/>
        <v>27663.867010272148</v>
      </c>
      <c r="G191" s="1">
        <f t="shared" si="11"/>
        <v>2281891.8745373525</v>
      </c>
    </row>
    <row r="192" spans="3:7" x14ac:dyDescent="0.2">
      <c r="C192" s="1">
        <v>181</v>
      </c>
      <c r="D192" s="1">
        <f t="shared" si="8"/>
        <v>50759.424425748395</v>
      </c>
      <c r="E192" s="1">
        <f t="shared" si="9"/>
        <v>22818.918745373525</v>
      </c>
      <c r="F192" s="1">
        <f t="shared" si="10"/>
        <v>27940.50568037487</v>
      </c>
      <c r="G192" s="1">
        <f t="shared" si="11"/>
        <v>2253951.3688569777</v>
      </c>
    </row>
    <row r="193" spans="3:7" x14ac:dyDescent="0.2">
      <c r="C193" s="1">
        <v>182</v>
      </c>
      <c r="D193" s="1">
        <f t="shared" si="8"/>
        <v>50759.424425748395</v>
      </c>
      <c r="E193" s="1">
        <f t="shared" si="9"/>
        <v>22539.513688569776</v>
      </c>
      <c r="F193" s="1">
        <f t="shared" si="10"/>
        <v>28219.910737178619</v>
      </c>
      <c r="G193" s="1">
        <f t="shared" si="11"/>
        <v>2225731.4581197989</v>
      </c>
    </row>
    <row r="194" spans="3:7" x14ac:dyDescent="0.2">
      <c r="C194" s="1">
        <v>183</v>
      </c>
      <c r="D194" s="1">
        <f t="shared" si="8"/>
        <v>50759.424425748395</v>
      </c>
      <c r="E194" s="1">
        <f t="shared" si="9"/>
        <v>22257.314581197988</v>
      </c>
      <c r="F194" s="1">
        <f t="shared" si="10"/>
        <v>28502.109844550407</v>
      </c>
      <c r="G194" s="1">
        <f t="shared" si="11"/>
        <v>2197229.3482752484</v>
      </c>
    </row>
    <row r="195" spans="3:7" x14ac:dyDescent="0.2">
      <c r="C195" s="1">
        <v>184</v>
      </c>
      <c r="D195" s="1">
        <f t="shared" si="8"/>
        <v>50759.424425748395</v>
      </c>
      <c r="E195" s="1">
        <f t="shared" si="9"/>
        <v>21972.293482752484</v>
      </c>
      <c r="F195" s="1">
        <f t="shared" si="10"/>
        <v>28787.130942995911</v>
      </c>
      <c r="G195" s="1">
        <f t="shared" si="11"/>
        <v>2168442.2173322523</v>
      </c>
    </row>
    <row r="196" spans="3:7" x14ac:dyDescent="0.2">
      <c r="C196" s="1">
        <v>185</v>
      </c>
      <c r="D196" s="1">
        <f t="shared" si="8"/>
        <v>50759.424425748395</v>
      </c>
      <c r="E196" s="1">
        <f t="shared" si="9"/>
        <v>21684.422173322524</v>
      </c>
      <c r="F196" s="1">
        <f t="shared" si="10"/>
        <v>29075.002252425871</v>
      </c>
      <c r="G196" s="1">
        <f t="shared" si="11"/>
        <v>2139367.2150798263</v>
      </c>
    </row>
    <row r="197" spans="3:7" x14ac:dyDescent="0.2">
      <c r="C197" s="1">
        <v>186</v>
      </c>
      <c r="D197" s="1">
        <f t="shared" si="8"/>
        <v>50759.424425748395</v>
      </c>
      <c r="E197" s="1">
        <f t="shared" si="9"/>
        <v>21393.672150798262</v>
      </c>
      <c r="F197" s="1">
        <f t="shared" si="10"/>
        <v>29365.752274950133</v>
      </c>
      <c r="G197" s="1">
        <f t="shared" si="11"/>
        <v>2110001.4628048763</v>
      </c>
    </row>
    <row r="198" spans="3:7" x14ac:dyDescent="0.2">
      <c r="C198" s="1">
        <v>187</v>
      </c>
      <c r="D198" s="1">
        <f t="shared" si="8"/>
        <v>50759.424425748395</v>
      </c>
      <c r="E198" s="1">
        <f t="shared" si="9"/>
        <v>21100.014628048764</v>
      </c>
      <c r="F198" s="1">
        <f t="shared" si="10"/>
        <v>29659.409797699631</v>
      </c>
      <c r="G198" s="1">
        <f t="shared" si="11"/>
        <v>2080342.0530071766</v>
      </c>
    </row>
    <row r="199" spans="3:7" x14ac:dyDescent="0.2">
      <c r="C199" s="1">
        <v>188</v>
      </c>
      <c r="D199" s="1">
        <f t="shared" si="8"/>
        <v>50759.424425748395</v>
      </c>
      <c r="E199" s="1">
        <f t="shared" si="9"/>
        <v>20803.420530071766</v>
      </c>
      <c r="F199" s="1">
        <f t="shared" si="10"/>
        <v>29956.003895676629</v>
      </c>
      <c r="G199" s="1">
        <f t="shared" si="11"/>
        <v>2050386.0491114999</v>
      </c>
    </row>
    <row r="200" spans="3:7" x14ac:dyDescent="0.2">
      <c r="C200" s="1">
        <v>189</v>
      </c>
      <c r="D200" s="1">
        <f t="shared" si="8"/>
        <v>50759.424425748395</v>
      </c>
      <c r="E200" s="1">
        <f t="shared" si="9"/>
        <v>20503.860491115</v>
      </c>
      <c r="F200" s="1">
        <f t="shared" si="10"/>
        <v>30255.563934633396</v>
      </c>
      <c r="G200" s="1">
        <f t="shared" si="11"/>
        <v>2020130.4851768664</v>
      </c>
    </row>
    <row r="201" spans="3:7" x14ac:dyDescent="0.2">
      <c r="C201" s="1">
        <v>190</v>
      </c>
      <c r="D201" s="1">
        <f t="shared" si="8"/>
        <v>50759.424425748395</v>
      </c>
      <c r="E201" s="1">
        <f t="shared" si="9"/>
        <v>20201.304851768666</v>
      </c>
      <c r="F201" s="1">
        <f t="shared" si="10"/>
        <v>30558.119573979729</v>
      </c>
      <c r="G201" s="1">
        <f t="shared" si="11"/>
        <v>1989572.3656028868</v>
      </c>
    </row>
    <row r="202" spans="3:7" x14ac:dyDescent="0.2">
      <c r="C202" s="1">
        <v>191</v>
      </c>
      <c r="D202" s="1">
        <f t="shared" si="8"/>
        <v>50759.424425748395</v>
      </c>
      <c r="E202" s="1">
        <f t="shared" si="9"/>
        <v>19895.723656028869</v>
      </c>
      <c r="F202" s="1">
        <f t="shared" si="10"/>
        <v>30863.700769719526</v>
      </c>
      <c r="G202" s="1">
        <f t="shared" si="11"/>
        <v>1958708.6648331673</v>
      </c>
    </row>
    <row r="203" spans="3:7" x14ac:dyDescent="0.2">
      <c r="C203" s="1">
        <v>192</v>
      </c>
      <c r="D203" s="1">
        <f t="shared" si="8"/>
        <v>50759.424425748395</v>
      </c>
      <c r="E203" s="1">
        <f t="shared" si="9"/>
        <v>19587.086648331675</v>
      </c>
      <c r="F203" s="1">
        <f t="shared" si="10"/>
        <v>31172.33777741672</v>
      </c>
      <c r="G203" s="1">
        <f t="shared" si="11"/>
        <v>1927536.3270557506</v>
      </c>
    </row>
    <row r="204" spans="3:7" x14ac:dyDescent="0.2">
      <c r="C204" s="1">
        <v>193</v>
      </c>
      <c r="D204" s="1">
        <f t="shared" si="8"/>
        <v>50759.424425748395</v>
      </c>
      <c r="E204" s="1">
        <f t="shared" si="9"/>
        <v>19275.363270557507</v>
      </c>
      <c r="F204" s="1">
        <f t="shared" si="10"/>
        <v>31484.061155190888</v>
      </c>
      <c r="G204" s="1">
        <f t="shared" si="11"/>
        <v>1896052.2659005597</v>
      </c>
    </row>
    <row r="205" spans="3:7" x14ac:dyDescent="0.2">
      <c r="C205" s="1">
        <v>194</v>
      </c>
      <c r="D205" s="1">
        <f t="shared" si="8"/>
        <v>50759.424425748395</v>
      </c>
      <c r="E205" s="1">
        <f t="shared" si="9"/>
        <v>18960.522659005597</v>
      </c>
      <c r="F205" s="1">
        <f t="shared" si="10"/>
        <v>31798.901766742798</v>
      </c>
      <c r="G205" s="1">
        <f t="shared" si="11"/>
        <v>1864253.3641338169</v>
      </c>
    </row>
    <row r="206" spans="3:7" x14ac:dyDescent="0.2">
      <c r="C206" s="1">
        <v>195</v>
      </c>
      <c r="D206" s="1">
        <f t="shared" ref="D206:D251" si="12">D205</f>
        <v>50759.424425748395</v>
      </c>
      <c r="E206" s="1">
        <f t="shared" ref="E206:E251" si="13">G205*(0.12/12)</f>
        <v>18642.53364133817</v>
      </c>
      <c r="F206" s="1">
        <f t="shared" ref="F206:F251" si="14">D206-E206</f>
        <v>32116.890784410225</v>
      </c>
      <c r="G206" s="1">
        <f t="shared" ref="G206:G251" si="15">G205-F206</f>
        <v>1832136.4733494066</v>
      </c>
    </row>
    <row r="207" spans="3:7" x14ac:dyDescent="0.2">
      <c r="C207" s="1">
        <v>196</v>
      </c>
      <c r="D207" s="1">
        <f t="shared" si="12"/>
        <v>50759.424425748395</v>
      </c>
      <c r="E207" s="1">
        <f t="shared" si="13"/>
        <v>18321.364733494065</v>
      </c>
      <c r="F207" s="1">
        <f t="shared" si="14"/>
        <v>32438.05969225433</v>
      </c>
      <c r="G207" s="1">
        <f t="shared" si="15"/>
        <v>1799698.4136571523</v>
      </c>
    </row>
    <row r="208" spans="3:7" x14ac:dyDescent="0.2">
      <c r="C208" s="1">
        <v>197</v>
      </c>
      <c r="D208" s="1">
        <f t="shared" si="12"/>
        <v>50759.424425748395</v>
      </c>
      <c r="E208" s="1">
        <f t="shared" si="13"/>
        <v>17996.984136571522</v>
      </c>
      <c r="F208" s="1">
        <f t="shared" si="14"/>
        <v>32762.440289176873</v>
      </c>
      <c r="G208" s="1">
        <f t="shared" si="15"/>
        <v>1766935.9733679756</v>
      </c>
    </row>
    <row r="209" spans="3:7" x14ac:dyDescent="0.2">
      <c r="C209" s="1">
        <v>198</v>
      </c>
      <c r="D209" s="1">
        <f t="shared" si="12"/>
        <v>50759.424425748395</v>
      </c>
      <c r="E209" s="1">
        <f t="shared" si="13"/>
        <v>17669.359733679757</v>
      </c>
      <c r="F209" s="1">
        <f t="shared" si="14"/>
        <v>33090.064692068641</v>
      </c>
      <c r="G209" s="1">
        <f t="shared" si="15"/>
        <v>1733845.9086759069</v>
      </c>
    </row>
    <row r="210" spans="3:7" x14ac:dyDescent="0.2">
      <c r="C210" s="1">
        <v>199</v>
      </c>
      <c r="D210" s="1">
        <f t="shared" si="12"/>
        <v>50759.424425748395</v>
      </c>
      <c r="E210" s="1">
        <f t="shared" si="13"/>
        <v>17338.45908675907</v>
      </c>
      <c r="F210" s="1">
        <f t="shared" si="14"/>
        <v>33420.965338989321</v>
      </c>
      <c r="G210" s="1">
        <f t="shared" si="15"/>
        <v>1700424.9433369176</v>
      </c>
    </row>
    <row r="211" spans="3:7" x14ac:dyDescent="0.2">
      <c r="C211" s="1">
        <v>200</v>
      </c>
      <c r="D211" s="1">
        <f t="shared" si="12"/>
        <v>50759.424425748395</v>
      </c>
      <c r="E211" s="1">
        <f t="shared" si="13"/>
        <v>17004.249433369176</v>
      </c>
      <c r="F211" s="1">
        <f t="shared" si="14"/>
        <v>33755.174992379223</v>
      </c>
      <c r="G211" s="1">
        <f t="shared" si="15"/>
        <v>1666669.7683445383</v>
      </c>
    </row>
    <row r="212" spans="3:7" x14ac:dyDescent="0.2">
      <c r="C212" s="1">
        <v>201</v>
      </c>
      <c r="D212" s="1">
        <f t="shared" si="12"/>
        <v>50759.424425748395</v>
      </c>
      <c r="E212" s="1">
        <f t="shared" si="13"/>
        <v>16666.697683445382</v>
      </c>
      <c r="F212" s="1">
        <f t="shared" si="14"/>
        <v>34092.726742303013</v>
      </c>
      <c r="G212" s="1">
        <f t="shared" si="15"/>
        <v>1632577.0416022353</v>
      </c>
    </row>
    <row r="213" spans="3:7" x14ac:dyDescent="0.2">
      <c r="C213" s="1">
        <v>202</v>
      </c>
      <c r="D213" s="1">
        <f t="shared" si="12"/>
        <v>50759.424425748395</v>
      </c>
      <c r="E213" s="1">
        <f t="shared" si="13"/>
        <v>16325.770416022353</v>
      </c>
      <c r="F213" s="1">
        <f t="shared" si="14"/>
        <v>34433.654009726044</v>
      </c>
      <c r="G213" s="1">
        <f t="shared" si="15"/>
        <v>1598143.3875925092</v>
      </c>
    </row>
    <row r="214" spans="3:7" x14ac:dyDescent="0.2">
      <c r="C214" s="1">
        <v>203</v>
      </c>
      <c r="D214" s="1">
        <f t="shared" si="12"/>
        <v>50759.424425748395</v>
      </c>
      <c r="E214" s="1">
        <f t="shared" si="13"/>
        <v>15981.433875925091</v>
      </c>
      <c r="F214" s="1">
        <f t="shared" si="14"/>
        <v>34777.990549823306</v>
      </c>
      <c r="G214" s="1">
        <f t="shared" si="15"/>
        <v>1563365.3970426859</v>
      </c>
    </row>
    <row r="215" spans="3:7" x14ac:dyDescent="0.2">
      <c r="C215" s="1">
        <v>204</v>
      </c>
      <c r="D215" s="1">
        <f t="shared" si="12"/>
        <v>50759.424425748395</v>
      </c>
      <c r="E215" s="1">
        <f t="shared" si="13"/>
        <v>15633.65397042686</v>
      </c>
      <c r="F215" s="1">
        <f t="shared" si="14"/>
        <v>35125.770455321537</v>
      </c>
      <c r="G215" s="1">
        <f t="shared" si="15"/>
        <v>1528239.6265873644</v>
      </c>
    </row>
    <row r="216" spans="3:7" x14ac:dyDescent="0.2">
      <c r="C216" s="1">
        <v>205</v>
      </c>
      <c r="D216" s="1">
        <f t="shared" si="12"/>
        <v>50759.424425748395</v>
      </c>
      <c r="E216" s="1">
        <f t="shared" si="13"/>
        <v>15282.396265873644</v>
      </c>
      <c r="F216" s="1">
        <f t="shared" si="14"/>
        <v>35477.028159874753</v>
      </c>
      <c r="G216" s="1">
        <f t="shared" si="15"/>
        <v>1492762.5984274896</v>
      </c>
    </row>
    <row r="217" spans="3:7" x14ac:dyDescent="0.2">
      <c r="C217" s="1">
        <v>206</v>
      </c>
      <c r="D217" s="1">
        <f t="shared" si="12"/>
        <v>50759.424425748395</v>
      </c>
      <c r="E217" s="1">
        <f t="shared" si="13"/>
        <v>14927.625984274897</v>
      </c>
      <c r="F217" s="1">
        <f t="shared" si="14"/>
        <v>35831.798441473496</v>
      </c>
      <c r="G217" s="1">
        <f t="shared" si="15"/>
        <v>1456930.7999860162</v>
      </c>
    </row>
    <row r="218" spans="3:7" x14ac:dyDescent="0.2">
      <c r="C218" s="1">
        <v>207</v>
      </c>
      <c r="D218" s="1">
        <f t="shared" si="12"/>
        <v>50759.424425748395</v>
      </c>
      <c r="E218" s="1">
        <f t="shared" si="13"/>
        <v>14569.307999860162</v>
      </c>
      <c r="F218" s="1">
        <f t="shared" si="14"/>
        <v>36190.116425888235</v>
      </c>
      <c r="G218" s="1">
        <f t="shared" si="15"/>
        <v>1420740.6835601281</v>
      </c>
    </row>
    <row r="219" spans="3:7" x14ac:dyDescent="0.2">
      <c r="C219" s="1">
        <v>208</v>
      </c>
      <c r="D219" s="1">
        <f t="shared" si="12"/>
        <v>50759.424425748395</v>
      </c>
      <c r="E219" s="1">
        <f t="shared" si="13"/>
        <v>14207.406835601281</v>
      </c>
      <c r="F219" s="1">
        <f t="shared" si="14"/>
        <v>36552.017590147116</v>
      </c>
      <c r="G219" s="1">
        <f t="shared" si="15"/>
        <v>1384188.6659699809</v>
      </c>
    </row>
    <row r="220" spans="3:7" x14ac:dyDescent="0.2">
      <c r="C220" s="1">
        <v>209</v>
      </c>
      <c r="D220" s="1">
        <f t="shared" si="12"/>
        <v>50759.424425748395</v>
      </c>
      <c r="E220" s="1">
        <f t="shared" si="13"/>
        <v>13841.886659699809</v>
      </c>
      <c r="F220" s="1">
        <f t="shared" si="14"/>
        <v>36917.537766048583</v>
      </c>
      <c r="G220" s="1">
        <f t="shared" si="15"/>
        <v>1347271.1282039322</v>
      </c>
    </row>
    <row r="221" spans="3:7" x14ac:dyDescent="0.2">
      <c r="C221" s="1">
        <v>210</v>
      </c>
      <c r="D221" s="1">
        <f t="shared" si="12"/>
        <v>50759.424425748395</v>
      </c>
      <c r="E221" s="1">
        <f t="shared" si="13"/>
        <v>13472.711282039323</v>
      </c>
      <c r="F221" s="1">
        <f t="shared" si="14"/>
        <v>37286.713143709072</v>
      </c>
      <c r="G221" s="1">
        <f t="shared" si="15"/>
        <v>1309984.4150602231</v>
      </c>
    </row>
    <row r="222" spans="3:7" x14ac:dyDescent="0.2">
      <c r="C222" s="1">
        <v>211</v>
      </c>
      <c r="D222" s="1">
        <f t="shared" si="12"/>
        <v>50759.424425748395</v>
      </c>
      <c r="E222" s="1">
        <f t="shared" si="13"/>
        <v>13099.844150602232</v>
      </c>
      <c r="F222" s="1">
        <f t="shared" si="14"/>
        <v>37659.58027514616</v>
      </c>
      <c r="G222" s="1">
        <f t="shared" si="15"/>
        <v>1272324.834785077</v>
      </c>
    </row>
    <row r="223" spans="3:7" x14ac:dyDescent="0.2">
      <c r="C223" s="1">
        <v>212</v>
      </c>
      <c r="D223" s="1">
        <f t="shared" si="12"/>
        <v>50759.424425748395</v>
      </c>
      <c r="E223" s="1">
        <f t="shared" si="13"/>
        <v>12723.248347850771</v>
      </c>
      <c r="F223" s="1">
        <f t="shared" si="14"/>
        <v>38036.176077897624</v>
      </c>
      <c r="G223" s="1">
        <f t="shared" si="15"/>
        <v>1234288.6587071794</v>
      </c>
    </row>
    <row r="224" spans="3:7" x14ac:dyDescent="0.2">
      <c r="C224" s="1">
        <v>213</v>
      </c>
      <c r="D224" s="1">
        <f t="shared" si="12"/>
        <v>50759.424425748395</v>
      </c>
      <c r="E224" s="1">
        <f t="shared" si="13"/>
        <v>12342.886587071795</v>
      </c>
      <c r="F224" s="1">
        <f t="shared" si="14"/>
        <v>38416.537838676602</v>
      </c>
      <c r="G224" s="1">
        <f t="shared" si="15"/>
        <v>1195872.1208685027</v>
      </c>
    </row>
    <row r="225" spans="3:7" x14ac:dyDescent="0.2">
      <c r="C225" s="1">
        <v>214</v>
      </c>
      <c r="D225" s="1">
        <f t="shared" si="12"/>
        <v>50759.424425748395</v>
      </c>
      <c r="E225" s="1">
        <f t="shared" si="13"/>
        <v>11958.721208685027</v>
      </c>
      <c r="F225" s="1">
        <f t="shared" si="14"/>
        <v>38800.703217063368</v>
      </c>
      <c r="G225" s="1">
        <f t="shared" si="15"/>
        <v>1157071.4176514393</v>
      </c>
    </row>
    <row r="226" spans="3:7" x14ac:dyDescent="0.2">
      <c r="C226" s="1">
        <v>215</v>
      </c>
      <c r="D226" s="1">
        <f t="shared" si="12"/>
        <v>50759.424425748395</v>
      </c>
      <c r="E226" s="1">
        <f t="shared" si="13"/>
        <v>11570.714176514393</v>
      </c>
      <c r="F226" s="1">
        <f t="shared" si="14"/>
        <v>39188.710249234005</v>
      </c>
      <c r="G226" s="1">
        <f t="shared" si="15"/>
        <v>1117882.7074022053</v>
      </c>
    </row>
    <row r="227" spans="3:7" x14ac:dyDescent="0.2">
      <c r="C227" s="1">
        <v>216</v>
      </c>
      <c r="D227" s="1">
        <f t="shared" si="12"/>
        <v>50759.424425748395</v>
      </c>
      <c r="E227" s="1">
        <f t="shared" si="13"/>
        <v>11178.827074022054</v>
      </c>
      <c r="F227" s="1">
        <f t="shared" si="14"/>
        <v>39580.597351726341</v>
      </c>
      <c r="G227" s="1">
        <f t="shared" si="15"/>
        <v>1078302.110050479</v>
      </c>
    </row>
    <row r="228" spans="3:7" x14ac:dyDescent="0.2">
      <c r="C228" s="1">
        <v>217</v>
      </c>
      <c r="D228" s="1">
        <f t="shared" si="12"/>
        <v>50759.424425748395</v>
      </c>
      <c r="E228" s="1">
        <f t="shared" si="13"/>
        <v>10783.02110050479</v>
      </c>
      <c r="F228" s="1">
        <f t="shared" si="14"/>
        <v>39976.403325243606</v>
      </c>
      <c r="G228" s="1">
        <f t="shared" si="15"/>
        <v>1038325.7067252353</v>
      </c>
    </row>
    <row r="229" spans="3:7" x14ac:dyDescent="0.2">
      <c r="C229" s="1">
        <v>218</v>
      </c>
      <c r="D229" s="1">
        <f t="shared" si="12"/>
        <v>50759.424425748395</v>
      </c>
      <c r="E229" s="1">
        <f t="shared" si="13"/>
        <v>10383.257067252354</v>
      </c>
      <c r="F229" s="1">
        <f t="shared" si="14"/>
        <v>40376.167358496037</v>
      </c>
      <c r="G229" s="1">
        <f t="shared" si="15"/>
        <v>997949.53936673934</v>
      </c>
    </row>
    <row r="230" spans="3:7" x14ac:dyDescent="0.2">
      <c r="C230" s="1">
        <v>219</v>
      </c>
      <c r="D230" s="1">
        <f t="shared" si="12"/>
        <v>50759.424425748395</v>
      </c>
      <c r="E230" s="1">
        <f t="shared" si="13"/>
        <v>9979.4953936673937</v>
      </c>
      <c r="F230" s="1">
        <f t="shared" si="14"/>
        <v>40779.929032081003</v>
      </c>
      <c r="G230" s="1">
        <f t="shared" si="15"/>
        <v>957169.6103346583</v>
      </c>
    </row>
    <row r="231" spans="3:7" x14ac:dyDescent="0.2">
      <c r="C231" s="1">
        <v>220</v>
      </c>
      <c r="D231" s="1">
        <f t="shared" si="12"/>
        <v>50759.424425748395</v>
      </c>
      <c r="E231" s="1">
        <f t="shared" si="13"/>
        <v>9571.6961033465832</v>
      </c>
      <c r="F231" s="1">
        <f t="shared" si="14"/>
        <v>41187.72832240181</v>
      </c>
      <c r="G231" s="1">
        <f t="shared" si="15"/>
        <v>915981.88201225654</v>
      </c>
    </row>
    <row r="232" spans="3:7" x14ac:dyDescent="0.2">
      <c r="C232" s="1">
        <v>221</v>
      </c>
      <c r="D232" s="1">
        <f t="shared" si="12"/>
        <v>50759.424425748395</v>
      </c>
      <c r="E232" s="1">
        <f t="shared" si="13"/>
        <v>9159.8188201225657</v>
      </c>
      <c r="F232" s="1">
        <f t="shared" si="14"/>
        <v>41599.605605625831</v>
      </c>
      <c r="G232" s="1">
        <f t="shared" si="15"/>
        <v>874382.27640663076</v>
      </c>
    </row>
    <row r="233" spans="3:7" x14ac:dyDescent="0.2">
      <c r="C233" s="1">
        <v>222</v>
      </c>
      <c r="D233" s="1">
        <f t="shared" si="12"/>
        <v>50759.424425748395</v>
      </c>
      <c r="E233" s="1">
        <f t="shared" si="13"/>
        <v>8743.8227640663081</v>
      </c>
      <c r="F233" s="1">
        <f t="shared" si="14"/>
        <v>42015.601661682085</v>
      </c>
      <c r="G233" s="1">
        <f t="shared" si="15"/>
        <v>832366.67474494863</v>
      </c>
    </row>
    <row r="234" spans="3:7" x14ac:dyDescent="0.2">
      <c r="C234" s="1">
        <v>223</v>
      </c>
      <c r="D234" s="1">
        <f t="shared" si="12"/>
        <v>50759.424425748395</v>
      </c>
      <c r="E234" s="1">
        <f t="shared" si="13"/>
        <v>8323.6667474494861</v>
      </c>
      <c r="F234" s="1">
        <f t="shared" si="14"/>
        <v>42435.757678298905</v>
      </c>
      <c r="G234" s="1">
        <f t="shared" si="15"/>
        <v>789930.91706664977</v>
      </c>
    </row>
    <row r="235" spans="3:7" x14ac:dyDescent="0.2">
      <c r="C235" s="1">
        <v>224</v>
      </c>
      <c r="D235" s="1">
        <f t="shared" si="12"/>
        <v>50759.424425748395</v>
      </c>
      <c r="E235" s="1">
        <f t="shared" si="13"/>
        <v>7899.3091706664982</v>
      </c>
      <c r="F235" s="1">
        <f t="shared" si="14"/>
        <v>42860.115255081895</v>
      </c>
      <c r="G235" s="1">
        <f t="shared" si="15"/>
        <v>747070.80181156786</v>
      </c>
    </row>
    <row r="236" spans="3:7" x14ac:dyDescent="0.2">
      <c r="C236" s="1">
        <v>225</v>
      </c>
      <c r="D236" s="1">
        <f t="shared" si="12"/>
        <v>50759.424425748395</v>
      </c>
      <c r="E236" s="1">
        <f t="shared" si="13"/>
        <v>7470.7080181156789</v>
      </c>
      <c r="F236" s="1">
        <f t="shared" si="14"/>
        <v>43288.716407632717</v>
      </c>
      <c r="G236" s="1">
        <f t="shared" si="15"/>
        <v>703782.08540393517</v>
      </c>
    </row>
    <row r="237" spans="3:7" x14ac:dyDescent="0.2">
      <c r="C237" s="1">
        <v>226</v>
      </c>
      <c r="D237" s="1">
        <f t="shared" si="12"/>
        <v>50759.424425748395</v>
      </c>
      <c r="E237" s="1">
        <f t="shared" si="13"/>
        <v>7037.8208540393516</v>
      </c>
      <c r="F237" s="1">
        <f t="shared" si="14"/>
        <v>43721.603571709042</v>
      </c>
      <c r="G237" s="1">
        <f t="shared" si="15"/>
        <v>660060.48183222616</v>
      </c>
    </row>
    <row r="238" spans="3:7" x14ac:dyDescent="0.2">
      <c r="C238" s="1">
        <v>227</v>
      </c>
      <c r="D238" s="1">
        <f t="shared" si="12"/>
        <v>50759.424425748395</v>
      </c>
      <c r="E238" s="1">
        <f t="shared" si="13"/>
        <v>6600.604818322262</v>
      </c>
      <c r="F238" s="1">
        <f t="shared" si="14"/>
        <v>44158.819607426136</v>
      </c>
      <c r="G238" s="1">
        <f t="shared" si="15"/>
        <v>615901.66222479998</v>
      </c>
    </row>
    <row r="239" spans="3:7" x14ac:dyDescent="0.2">
      <c r="C239" s="1">
        <v>228</v>
      </c>
      <c r="D239" s="1">
        <f t="shared" si="12"/>
        <v>50759.424425748395</v>
      </c>
      <c r="E239" s="1">
        <f t="shared" si="13"/>
        <v>6159.0166222480002</v>
      </c>
      <c r="F239" s="1">
        <f t="shared" si="14"/>
        <v>44600.407803500391</v>
      </c>
      <c r="G239" s="1">
        <f t="shared" si="15"/>
        <v>571301.25442129956</v>
      </c>
    </row>
    <row r="240" spans="3:7" x14ac:dyDescent="0.2">
      <c r="C240" s="1">
        <v>229</v>
      </c>
      <c r="D240" s="1">
        <f t="shared" si="12"/>
        <v>50759.424425748395</v>
      </c>
      <c r="E240" s="1">
        <f t="shared" si="13"/>
        <v>5713.0125442129956</v>
      </c>
      <c r="F240" s="1">
        <f t="shared" si="14"/>
        <v>45046.411881535401</v>
      </c>
      <c r="G240" s="1">
        <f t="shared" si="15"/>
        <v>526254.84253976413</v>
      </c>
    </row>
    <row r="241" spans="3:7" x14ac:dyDescent="0.2">
      <c r="C241" s="1">
        <v>230</v>
      </c>
      <c r="D241" s="1">
        <f t="shared" si="12"/>
        <v>50759.424425748395</v>
      </c>
      <c r="E241" s="1">
        <f t="shared" si="13"/>
        <v>5262.548425397641</v>
      </c>
      <c r="F241" s="1">
        <f t="shared" si="14"/>
        <v>45496.876000350756</v>
      </c>
      <c r="G241" s="1">
        <f t="shared" si="15"/>
        <v>480757.96653941338</v>
      </c>
    </row>
    <row r="242" spans="3:7" x14ac:dyDescent="0.2">
      <c r="C242" s="1">
        <v>231</v>
      </c>
      <c r="D242" s="1">
        <f t="shared" si="12"/>
        <v>50759.424425748395</v>
      </c>
      <c r="E242" s="1">
        <f t="shared" si="13"/>
        <v>4807.5796653941343</v>
      </c>
      <c r="F242" s="1">
        <f t="shared" si="14"/>
        <v>45951.844760354259</v>
      </c>
      <c r="G242" s="1">
        <f t="shared" si="15"/>
        <v>434806.12177905912</v>
      </c>
    </row>
    <row r="243" spans="3:7" x14ac:dyDescent="0.2">
      <c r="C243" s="1">
        <v>232</v>
      </c>
      <c r="D243" s="1">
        <f t="shared" si="12"/>
        <v>50759.424425748395</v>
      </c>
      <c r="E243" s="1">
        <f t="shared" si="13"/>
        <v>4348.0612177905914</v>
      </c>
      <c r="F243" s="1">
        <f t="shared" si="14"/>
        <v>46411.363207957802</v>
      </c>
      <c r="G243" s="1">
        <f t="shared" si="15"/>
        <v>388394.75857110129</v>
      </c>
    </row>
    <row r="244" spans="3:7" x14ac:dyDescent="0.2">
      <c r="C244" s="1">
        <v>233</v>
      </c>
      <c r="D244" s="1">
        <f t="shared" si="12"/>
        <v>50759.424425748395</v>
      </c>
      <c r="E244" s="1">
        <f t="shared" si="13"/>
        <v>3883.9475857110128</v>
      </c>
      <c r="F244" s="1">
        <f t="shared" si="14"/>
        <v>46875.47684003738</v>
      </c>
      <c r="G244" s="1">
        <f t="shared" si="15"/>
        <v>341519.28173106391</v>
      </c>
    </row>
    <row r="245" spans="3:7" x14ac:dyDescent="0.2">
      <c r="C245" s="1">
        <v>234</v>
      </c>
      <c r="D245" s="1">
        <f t="shared" si="12"/>
        <v>50759.424425748395</v>
      </c>
      <c r="E245" s="1">
        <f t="shared" si="13"/>
        <v>3415.1928173106389</v>
      </c>
      <c r="F245" s="1">
        <f t="shared" si="14"/>
        <v>47344.231608437753</v>
      </c>
      <c r="G245" s="1">
        <f t="shared" si="15"/>
        <v>294175.05012262613</v>
      </c>
    </row>
    <row r="246" spans="3:7" x14ac:dyDescent="0.2">
      <c r="C246" s="1">
        <v>235</v>
      </c>
      <c r="D246" s="1">
        <f t="shared" si="12"/>
        <v>50759.424425748395</v>
      </c>
      <c r="E246" s="1">
        <f t="shared" si="13"/>
        <v>2941.7505012262613</v>
      </c>
      <c r="F246" s="1">
        <f t="shared" si="14"/>
        <v>47817.673924522132</v>
      </c>
      <c r="G246" s="1">
        <f t="shared" si="15"/>
        <v>246357.376198104</v>
      </c>
    </row>
    <row r="247" spans="3:7" x14ac:dyDescent="0.2">
      <c r="C247" s="1">
        <v>236</v>
      </c>
      <c r="D247" s="1">
        <f t="shared" si="12"/>
        <v>50759.424425748395</v>
      </c>
      <c r="E247" s="1">
        <f t="shared" si="13"/>
        <v>2463.5737619810402</v>
      </c>
      <c r="F247" s="1">
        <f t="shared" si="14"/>
        <v>48295.850663767356</v>
      </c>
      <c r="G247" s="1">
        <f t="shared" si="15"/>
        <v>198061.52553433663</v>
      </c>
    </row>
    <row r="248" spans="3:7" x14ac:dyDescent="0.2">
      <c r="C248" s="1">
        <v>237</v>
      </c>
      <c r="D248" s="1">
        <f t="shared" si="12"/>
        <v>50759.424425748395</v>
      </c>
      <c r="E248" s="1">
        <f t="shared" si="13"/>
        <v>1980.6152553433662</v>
      </c>
      <c r="F248" s="1">
        <f t="shared" si="14"/>
        <v>48778.809170405031</v>
      </c>
      <c r="G248" s="1">
        <f t="shared" si="15"/>
        <v>149282.7163639316</v>
      </c>
    </row>
    <row r="249" spans="3:7" x14ac:dyDescent="0.2">
      <c r="C249" s="1">
        <v>238</v>
      </c>
      <c r="D249" s="1">
        <f t="shared" si="12"/>
        <v>50759.424425748395</v>
      </c>
      <c r="E249" s="1">
        <f t="shared" si="13"/>
        <v>1492.827163639316</v>
      </c>
      <c r="F249" s="1">
        <f t="shared" si="14"/>
        <v>49266.597262109077</v>
      </c>
      <c r="G249" s="1">
        <f t="shared" si="15"/>
        <v>100016.11910182252</v>
      </c>
    </row>
    <row r="250" spans="3:7" x14ac:dyDescent="0.2">
      <c r="C250" s="1">
        <v>239</v>
      </c>
      <c r="D250" s="1">
        <f t="shared" si="12"/>
        <v>50759.424425748395</v>
      </c>
      <c r="E250" s="1">
        <f t="shared" si="13"/>
        <v>1000.1611910182253</v>
      </c>
      <c r="F250" s="1">
        <f t="shared" si="14"/>
        <v>49759.26323473017</v>
      </c>
      <c r="G250" s="1">
        <f t="shared" si="15"/>
        <v>50256.855867092352</v>
      </c>
    </row>
    <row r="251" spans="3:7" ht="18" x14ac:dyDescent="0.25">
      <c r="C251" s="1">
        <v>240</v>
      </c>
      <c r="D251" s="1">
        <f t="shared" si="12"/>
        <v>50759.424425748395</v>
      </c>
      <c r="E251" s="1">
        <f t="shared" si="13"/>
        <v>502.56855867092355</v>
      </c>
      <c r="F251" s="1">
        <f t="shared" si="14"/>
        <v>50256.855867077473</v>
      </c>
      <c r="G251" s="12">
        <f t="shared" si="15"/>
        <v>1.4879333321005106E-8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Pr_1</vt:lpstr>
      <vt:lpstr>Pr_2</vt:lpstr>
      <vt:lpstr>Pr_3</vt:lpstr>
    </vt:vector>
  </TitlesOfParts>
  <Company>ESF MU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Benada Ludek</dc:creator>
  <cp:lastModifiedBy>cikt</cp:lastModifiedBy>
  <dcterms:created xsi:type="dcterms:W3CDTF">2014-12-04T10:14:22Z</dcterms:created>
  <dcterms:modified xsi:type="dcterms:W3CDTF">2014-12-04T18:21:37Z</dcterms:modified>
</cp:coreProperties>
</file>