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pa\Dropbox\Skola_14_1516\Provozni\"/>
    </mc:Choice>
  </mc:AlternateContent>
  <bookViews>
    <workbookView xWindow="480" yWindow="105" windowWidth="11385" windowHeight="8670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F24" i="1" l="1"/>
  <c r="I7" i="1" l="1"/>
  <c r="F19" i="1" l="1"/>
  <c r="F6" i="1" l="1"/>
  <c r="I20" i="1"/>
  <c r="L20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" i="1"/>
  <c r="C27" i="1" l="1"/>
  <c r="F3" i="1" l="1"/>
  <c r="F5" i="1"/>
  <c r="F7" i="1"/>
  <c r="F9" i="1"/>
  <c r="F11" i="1"/>
  <c r="F13" i="1"/>
  <c r="F15" i="1"/>
  <c r="F17" i="1"/>
  <c r="F21" i="1"/>
  <c r="F23" i="1"/>
  <c r="F2" i="1"/>
  <c r="F4" i="1"/>
  <c r="F8" i="1"/>
  <c r="F10" i="1"/>
  <c r="F12" i="1"/>
  <c r="F14" i="1"/>
  <c r="F16" i="1"/>
  <c r="F18" i="1"/>
  <c r="F20" i="1"/>
  <c r="F22" i="1"/>
  <c r="H24" i="1"/>
  <c r="H22" i="1"/>
  <c r="H23" i="1"/>
  <c r="H21" i="1" l="1"/>
  <c r="H20" i="1"/>
  <c r="H19" i="1"/>
  <c r="H18" i="1"/>
  <c r="H2" i="1" l="1"/>
  <c r="H8" i="1" l="1"/>
  <c r="H12" i="1"/>
  <c r="H13" i="1"/>
  <c r="H16" i="1"/>
  <c r="H14" i="1"/>
  <c r="H17" i="1"/>
  <c r="H15" i="1"/>
  <c r="H3" i="1"/>
  <c r="H5" i="1"/>
  <c r="H11" i="1"/>
  <c r="H10" i="1"/>
  <c r="H7" i="1"/>
  <c r="H4" i="1"/>
  <c r="H9" i="1"/>
  <c r="H6" i="1"/>
</calcChain>
</file>

<file path=xl/sharedStrings.xml><?xml version="1.0" encoding="utf-8"?>
<sst xmlns="http://schemas.openxmlformats.org/spreadsheetml/2006/main" count="65" uniqueCount="42">
  <si>
    <t>A</t>
  </si>
  <si>
    <t>B</t>
  </si>
  <si>
    <t>C</t>
  </si>
  <si>
    <t>D</t>
  </si>
  <si>
    <t>E</t>
  </si>
  <si>
    <t>The mark</t>
  </si>
  <si>
    <t>Overall percentage</t>
  </si>
  <si>
    <t>Test 2</t>
  </si>
  <si>
    <t>Test1</t>
  </si>
  <si>
    <t>total points in both tests</t>
  </si>
  <si>
    <t>maxiumum points for test 1 and 2</t>
  </si>
  <si>
    <t>F</t>
  </si>
  <si>
    <t>Distribution of marks</t>
  </si>
  <si>
    <t>ID</t>
  </si>
  <si>
    <t>Name</t>
  </si>
  <si>
    <t>New grade (resit test, supplementary texts, etc.)</t>
  </si>
  <si>
    <t>Resit</t>
  </si>
  <si>
    <t>Seminar paper</t>
  </si>
  <si>
    <t>Bachová, Hana</t>
  </si>
  <si>
    <t>Crháková, Monika</t>
  </si>
  <si>
    <t>Divišová, Michaela</t>
  </si>
  <si>
    <t>Dušová, Dorota</t>
  </si>
  <si>
    <t>Hrabovská, Marie</t>
  </si>
  <si>
    <t>Hričovská, Ivana</t>
  </si>
  <si>
    <t>Kaláček, Martin</t>
  </si>
  <si>
    <t>Kessner, Filip</t>
  </si>
  <si>
    <t>Kolbábková, Lenka</t>
  </si>
  <si>
    <t>Konečný, Aleš</t>
  </si>
  <si>
    <t>Kuchovský, Martin</t>
  </si>
  <si>
    <t>Kürtiová, Kristína</t>
  </si>
  <si>
    <t>Máša, Jakub</t>
  </si>
  <si>
    <t>Mičulka, Jakub</t>
  </si>
  <si>
    <t>Ondruš, Radomír</t>
  </si>
  <si>
    <t>Pospěch, Jiří</t>
  </si>
  <si>
    <t>Štěpánek, Ivo</t>
  </si>
  <si>
    <t>Štoffa, Oliver</t>
  </si>
  <si>
    <t>Šutora, Rostislav</t>
  </si>
  <si>
    <t>Vošický, Libor</t>
  </si>
  <si>
    <t>Zábranský, Jan</t>
  </si>
  <si>
    <t>Záhora, Peter</t>
  </si>
  <si>
    <t>Zíka, Lukáš</t>
  </si>
  <si>
    <t>Dotazniky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</si>
</sst>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4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9" fontId="0" fillId="0" borderId="0" xfId="0" applyNumberFormat="1" applyBorder="1"/>
    <xf numFmtId="0" fontId="0" fillId="0" borderId="0" xfId="0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9" fontId="4" fillId="0" borderId="0" xfId="0" applyNumberFormat="1" applyFont="1" applyBorder="1"/>
    <xf numFmtId="0" fontId="0" fillId="0" borderId="0" xfId="0" applyFill="1" applyBorder="1"/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164" fontId="2" fillId="0" borderId="0" xfId="0" applyNumberFormat="1" applyFont="1" applyBorder="1" applyAlignment="1">
      <alignment vertical="top" wrapText="1"/>
    </xf>
    <xf numFmtId="9" fontId="7" fillId="0" borderId="0" xfId="0" applyNumberFormat="1" applyFont="1" applyBorder="1"/>
    <xf numFmtId="0" fontId="7" fillId="0" borderId="0" xfId="0" applyFont="1" applyBorder="1"/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horizontal="center" vertical="top" wrapText="1"/>
    </xf>
    <xf numFmtId="0" fontId="7" fillId="0" borderId="0" xfId="0" applyNumberFormat="1" applyFont="1" applyBorder="1"/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8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1" fillId="0" borderId="0" xfId="0" applyNumberFormat="1" applyFont="1" applyBorder="1" applyAlignment="1">
      <alignment vertical="top" wrapText="1"/>
    </xf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G25" sqref="G25"/>
    </sheetView>
  </sheetViews>
  <sheetFormatPr defaultColWidth="9.140625" defaultRowHeight="12.75" x14ac:dyDescent="0.2"/>
  <cols>
    <col min="1" max="1" width="9.140625" style="4"/>
    <col min="2" max="2" width="21.85546875" style="7" customWidth="1"/>
    <col min="3" max="4" width="12.7109375" style="7" customWidth="1"/>
    <col min="5" max="5" width="9.28515625" style="1" customWidth="1"/>
    <col min="6" max="6" width="13.140625" style="4" customWidth="1"/>
    <col min="7" max="7" width="12.85546875" style="4" customWidth="1"/>
    <col min="8" max="8" width="14.5703125" style="4" customWidth="1"/>
    <col min="9" max="16384" width="9.140625" style="4"/>
  </cols>
  <sheetData>
    <row r="1" spans="1:16" ht="27" customHeight="1" x14ac:dyDescent="0.2">
      <c r="A1" s="8" t="s">
        <v>13</v>
      </c>
      <c r="B1" s="9" t="s">
        <v>14</v>
      </c>
      <c r="C1" s="17" t="s">
        <v>8</v>
      </c>
      <c r="D1" s="17"/>
      <c r="E1" s="28" t="s">
        <v>7</v>
      </c>
      <c r="F1" s="18" t="s">
        <v>6</v>
      </c>
      <c r="G1" s="8" t="s">
        <v>41</v>
      </c>
      <c r="H1" s="19" t="s">
        <v>5</v>
      </c>
      <c r="I1" s="30" t="s">
        <v>15</v>
      </c>
      <c r="L1" s="32" t="s">
        <v>16</v>
      </c>
      <c r="M1" s="32" t="s">
        <v>17</v>
      </c>
    </row>
    <row r="2" spans="1:16" s="8" customFormat="1" x14ac:dyDescent="0.2">
      <c r="A2">
        <v>393516</v>
      </c>
      <c r="B2" t="s">
        <v>18</v>
      </c>
      <c r="C2" s="36">
        <v>9.75</v>
      </c>
      <c r="D2" s="37">
        <f>C2/20</f>
        <v>0.48749999999999999</v>
      </c>
      <c r="E2" s="38">
        <v>16.25</v>
      </c>
      <c r="F2" s="22">
        <f>((C2+E2)/$C$27)+G2*0.04</f>
        <v>0.70666666666666667</v>
      </c>
      <c r="G2" s="23">
        <v>1</v>
      </c>
      <c r="H2" s="17" t="str">
        <f>IF(F2&lt;0.59,"F",IF(F2&lt;=0.68,"E",IF(F2&lt;=0.76,"D",IF(F2&lt;=0.84,"C",IF(F2&lt;=0.92,"B","A")))))</f>
        <v>D</v>
      </c>
      <c r="J2" s="30" t="s">
        <v>12</v>
      </c>
      <c r="M2" s="33"/>
      <c r="N2" s="33"/>
      <c r="O2" s="33"/>
      <c r="P2" s="33"/>
    </row>
    <row r="3" spans="1:16" x14ac:dyDescent="0.2">
      <c r="A3">
        <v>390493</v>
      </c>
      <c r="B3" t="s">
        <v>19</v>
      </c>
      <c r="C3" s="36">
        <v>14</v>
      </c>
      <c r="D3" s="37">
        <f t="shared" ref="D3:D24" si="0">C3/20</f>
        <v>0.7</v>
      </c>
      <c r="E3" s="38">
        <v>13</v>
      </c>
      <c r="F3" s="22">
        <f t="shared" ref="F3:F24" si="1">((C3+E3)/$C$27)+G3*0.04</f>
        <v>0.77230769230769225</v>
      </c>
      <c r="G3" s="23">
        <v>2</v>
      </c>
      <c r="H3" s="17" t="str">
        <f t="shared" ref="H3:H21" si="2">IF(F3&lt;0.59,"F",IF(F3&lt;=0.68,"E",IF(F3&lt;=0.76,"D",IF(F3&lt;=0.84,"C",IF(F3&lt;=0.92,"B","A")))))</f>
        <v>C</v>
      </c>
      <c r="J3" s="4">
        <v>100</v>
      </c>
      <c r="K3" s="4" t="s">
        <v>0</v>
      </c>
      <c r="M3" s="12"/>
      <c r="N3" s="12"/>
      <c r="O3" s="12"/>
      <c r="P3" s="12"/>
    </row>
    <row r="4" spans="1:16" x14ac:dyDescent="0.2">
      <c r="A4">
        <v>391135</v>
      </c>
      <c r="B4" t="s">
        <v>20</v>
      </c>
      <c r="C4" s="36">
        <v>13</v>
      </c>
      <c r="D4" s="37">
        <f t="shared" si="0"/>
        <v>0.65</v>
      </c>
      <c r="E4" s="38">
        <v>15.5</v>
      </c>
      <c r="F4" s="22">
        <f t="shared" si="1"/>
        <v>0.77076923076923076</v>
      </c>
      <c r="G4" s="23">
        <v>1</v>
      </c>
      <c r="H4" s="17" t="str">
        <f t="shared" si="2"/>
        <v>C</v>
      </c>
      <c r="J4" s="4">
        <v>92</v>
      </c>
      <c r="K4" s="4" t="s">
        <v>1</v>
      </c>
      <c r="M4" s="12"/>
      <c r="N4" s="12"/>
      <c r="O4" s="12"/>
      <c r="P4" s="12"/>
    </row>
    <row r="5" spans="1:16" x14ac:dyDescent="0.2">
      <c r="A5">
        <v>391234</v>
      </c>
      <c r="B5" t="s">
        <v>21</v>
      </c>
      <c r="C5" s="36">
        <v>19</v>
      </c>
      <c r="D5" s="37">
        <f t="shared" si="0"/>
        <v>0.95</v>
      </c>
      <c r="E5" s="38">
        <v>18.5</v>
      </c>
      <c r="F5" s="22">
        <f t="shared" si="1"/>
        <v>1.0015384615384615</v>
      </c>
      <c r="G5" s="23">
        <v>1</v>
      </c>
      <c r="H5" s="17" t="str">
        <f t="shared" si="2"/>
        <v>A</v>
      </c>
      <c r="J5" s="4">
        <v>84</v>
      </c>
      <c r="K5" s="4" t="s">
        <v>2</v>
      </c>
      <c r="M5" s="12"/>
      <c r="N5" s="12"/>
      <c r="O5" s="12"/>
      <c r="P5" s="12"/>
    </row>
    <row r="6" spans="1:16" x14ac:dyDescent="0.2">
      <c r="A6">
        <v>400648</v>
      </c>
      <c r="B6" t="s">
        <v>22</v>
      </c>
      <c r="C6" s="36"/>
      <c r="D6" s="37">
        <f t="shared" si="0"/>
        <v>0</v>
      </c>
      <c r="E6" s="38"/>
      <c r="F6" s="22">
        <f>(20.9/28)+G6*0.04</f>
        <v>0.74642857142857133</v>
      </c>
      <c r="G6" s="23">
        <v>0</v>
      </c>
      <c r="H6" s="17" t="str">
        <f t="shared" si="2"/>
        <v>D</v>
      </c>
      <c r="I6" s="8"/>
      <c r="J6" s="4">
        <v>76</v>
      </c>
      <c r="K6" s="12" t="s">
        <v>3</v>
      </c>
      <c r="M6" s="12"/>
      <c r="N6" s="12"/>
      <c r="O6" s="12"/>
      <c r="P6" s="12"/>
    </row>
    <row r="7" spans="1:16" s="8" customFormat="1" x14ac:dyDescent="0.2">
      <c r="A7">
        <v>440050</v>
      </c>
      <c r="B7" t="s">
        <v>23</v>
      </c>
      <c r="C7" s="36">
        <v>6.5</v>
      </c>
      <c r="D7" s="37">
        <f t="shared" si="0"/>
        <v>0.32500000000000001</v>
      </c>
      <c r="E7" s="38">
        <v>11</v>
      </c>
      <c r="F7" s="22">
        <f t="shared" si="1"/>
        <v>0.44871794871794873</v>
      </c>
      <c r="G7" s="23">
        <v>0</v>
      </c>
      <c r="H7" s="17" t="str">
        <f t="shared" si="2"/>
        <v>F</v>
      </c>
      <c r="I7" s="8">
        <f>19.25/28</f>
        <v>0.6875</v>
      </c>
      <c r="J7" s="1">
        <v>68</v>
      </c>
      <c r="K7" s="1" t="s">
        <v>4</v>
      </c>
      <c r="M7" s="33"/>
      <c r="N7" s="33"/>
      <c r="O7" s="33"/>
      <c r="P7" s="33"/>
    </row>
    <row r="8" spans="1:16" s="8" customFormat="1" x14ac:dyDescent="0.2">
      <c r="A8">
        <v>391260</v>
      </c>
      <c r="B8" t="s">
        <v>24</v>
      </c>
      <c r="C8" s="36">
        <v>12.5</v>
      </c>
      <c r="D8" s="37">
        <f t="shared" si="0"/>
        <v>0.625</v>
      </c>
      <c r="E8" s="38">
        <v>16.5</v>
      </c>
      <c r="F8" s="22">
        <f t="shared" si="1"/>
        <v>0.78358974358974365</v>
      </c>
      <c r="G8" s="23">
        <v>1</v>
      </c>
      <c r="H8" s="17" t="str">
        <f t="shared" si="2"/>
        <v>C</v>
      </c>
      <c r="J8" s="30">
        <v>59</v>
      </c>
      <c r="K8" s="30" t="s">
        <v>11</v>
      </c>
      <c r="L8" s="22"/>
      <c r="M8" s="33"/>
      <c r="N8" s="33"/>
      <c r="O8" s="33"/>
      <c r="P8" s="33"/>
    </row>
    <row r="9" spans="1:16" x14ac:dyDescent="0.2">
      <c r="A9">
        <v>370773</v>
      </c>
      <c r="B9" t="s">
        <v>25</v>
      </c>
      <c r="C9" s="36">
        <v>16.5</v>
      </c>
      <c r="D9" s="37">
        <f t="shared" si="0"/>
        <v>0.82499999999999996</v>
      </c>
      <c r="E9" s="38">
        <v>12</v>
      </c>
      <c r="F9" s="22">
        <f t="shared" si="1"/>
        <v>0.77076923076923076</v>
      </c>
      <c r="G9" s="23">
        <v>1</v>
      </c>
      <c r="H9" s="17" t="str">
        <f t="shared" si="2"/>
        <v>C</v>
      </c>
      <c r="I9" s="8"/>
      <c r="L9" s="22"/>
      <c r="M9" s="12"/>
      <c r="N9" s="12"/>
      <c r="O9" s="12"/>
      <c r="P9" s="12"/>
    </row>
    <row r="10" spans="1:16" x14ac:dyDescent="0.2">
      <c r="A10">
        <v>440058</v>
      </c>
      <c r="B10" t="s">
        <v>26</v>
      </c>
      <c r="C10" s="36">
        <v>15</v>
      </c>
      <c r="D10" s="37">
        <f t="shared" si="0"/>
        <v>0.75</v>
      </c>
      <c r="E10" s="38">
        <v>16</v>
      </c>
      <c r="F10" s="22">
        <f t="shared" si="1"/>
        <v>0.83487179487179486</v>
      </c>
      <c r="G10" s="23">
        <v>1</v>
      </c>
      <c r="H10" s="17" t="str">
        <f t="shared" si="2"/>
        <v>C</v>
      </c>
      <c r="I10" s="8"/>
      <c r="M10" s="34"/>
      <c r="N10" s="12"/>
      <c r="O10" s="12"/>
      <c r="P10" s="12"/>
    </row>
    <row r="11" spans="1:16" s="8" customFormat="1" x14ac:dyDescent="0.2">
      <c r="A11">
        <v>440089</v>
      </c>
      <c r="B11" t="s">
        <v>27</v>
      </c>
      <c r="C11" s="36">
        <v>11.9</v>
      </c>
      <c r="D11" s="37">
        <f t="shared" si="0"/>
        <v>0.59499999999999997</v>
      </c>
      <c r="E11" s="38">
        <v>14.5</v>
      </c>
      <c r="F11" s="22">
        <f t="shared" si="1"/>
        <v>0.71692307692307689</v>
      </c>
      <c r="G11" s="23">
        <v>1</v>
      </c>
      <c r="H11" s="17" t="str">
        <f t="shared" si="2"/>
        <v>D</v>
      </c>
      <c r="K11" s="11"/>
      <c r="M11" s="33"/>
      <c r="N11" s="33"/>
      <c r="O11" s="33"/>
      <c r="P11" s="33"/>
    </row>
    <row r="12" spans="1:16" s="8" customFormat="1" x14ac:dyDescent="0.2">
      <c r="A12">
        <v>391205</v>
      </c>
      <c r="B12" t="s">
        <v>28</v>
      </c>
      <c r="C12" s="36">
        <v>13.5</v>
      </c>
      <c r="D12" s="37">
        <f t="shared" si="0"/>
        <v>0.67500000000000004</v>
      </c>
      <c r="E12" s="38">
        <v>17.5</v>
      </c>
      <c r="F12" s="22">
        <f t="shared" si="1"/>
        <v>0.83487179487179486</v>
      </c>
      <c r="G12" s="23">
        <v>1</v>
      </c>
      <c r="H12" s="17" t="str">
        <f t="shared" si="2"/>
        <v>C</v>
      </c>
      <c r="K12" s="11"/>
      <c r="M12" s="33"/>
      <c r="N12" s="33"/>
      <c r="O12" s="33"/>
      <c r="P12" s="33"/>
    </row>
    <row r="13" spans="1:16" s="8" customFormat="1" x14ac:dyDescent="0.2">
      <c r="A13">
        <v>370314</v>
      </c>
      <c r="B13" t="s">
        <v>29</v>
      </c>
      <c r="C13" s="36">
        <v>15.5</v>
      </c>
      <c r="D13" s="37">
        <f t="shared" si="0"/>
        <v>0.77500000000000002</v>
      </c>
      <c r="E13" s="38">
        <v>16</v>
      </c>
      <c r="F13" s="22">
        <f t="shared" si="1"/>
        <v>0.84769230769230774</v>
      </c>
      <c r="G13" s="23">
        <v>1</v>
      </c>
      <c r="H13" s="17" t="str">
        <f t="shared" si="2"/>
        <v>B</v>
      </c>
      <c r="K13" s="11"/>
      <c r="M13" s="33"/>
      <c r="N13" s="33"/>
      <c r="O13" s="33"/>
      <c r="P13" s="33"/>
    </row>
    <row r="14" spans="1:16" s="8" customFormat="1" x14ac:dyDescent="0.2">
      <c r="A14">
        <v>405629</v>
      </c>
      <c r="B14" t="s">
        <v>30</v>
      </c>
      <c r="C14" s="36">
        <v>13.25</v>
      </c>
      <c r="D14" s="37">
        <f t="shared" si="0"/>
        <v>0.66249999999999998</v>
      </c>
      <c r="E14" s="38">
        <v>15.5</v>
      </c>
      <c r="F14" s="22">
        <f t="shared" si="1"/>
        <v>0.73717948717948723</v>
      </c>
      <c r="G14" s="23">
        <v>0</v>
      </c>
      <c r="H14" s="17" t="str">
        <f t="shared" si="2"/>
        <v>D</v>
      </c>
      <c r="K14" s="11"/>
      <c r="M14" s="33"/>
      <c r="N14" s="33"/>
      <c r="O14" s="33"/>
      <c r="P14" s="33"/>
    </row>
    <row r="15" spans="1:16" s="8" customFormat="1" x14ac:dyDescent="0.2">
      <c r="A15">
        <v>391172</v>
      </c>
      <c r="B15" t="s">
        <v>31</v>
      </c>
      <c r="C15" s="36">
        <v>14</v>
      </c>
      <c r="D15" s="37">
        <f t="shared" si="0"/>
        <v>0.7</v>
      </c>
      <c r="E15" s="38">
        <v>15</v>
      </c>
      <c r="F15" s="22">
        <f t="shared" si="1"/>
        <v>0.78358974358974365</v>
      </c>
      <c r="G15" s="23">
        <v>1</v>
      </c>
      <c r="H15" s="17" t="str">
        <f t="shared" si="2"/>
        <v>C</v>
      </c>
      <c r="K15" s="11"/>
      <c r="M15" s="33"/>
      <c r="N15" s="33"/>
      <c r="O15" s="33"/>
      <c r="P15" s="33"/>
    </row>
    <row r="16" spans="1:16" s="8" customFormat="1" x14ac:dyDescent="0.2">
      <c r="A16">
        <v>369507</v>
      </c>
      <c r="B16" t="s">
        <v>32</v>
      </c>
      <c r="C16" s="36">
        <v>18.5</v>
      </c>
      <c r="D16" s="37">
        <f t="shared" si="0"/>
        <v>0.92500000000000004</v>
      </c>
      <c r="E16" s="38">
        <v>16</v>
      </c>
      <c r="F16" s="22">
        <f t="shared" si="1"/>
        <v>0.92461538461538462</v>
      </c>
      <c r="G16" s="23">
        <v>1</v>
      </c>
      <c r="H16" s="17" t="str">
        <f t="shared" si="2"/>
        <v>A</v>
      </c>
      <c r="K16" s="11"/>
      <c r="M16" s="33"/>
      <c r="N16" s="33"/>
      <c r="O16" s="33"/>
      <c r="P16" s="33"/>
    </row>
    <row r="17" spans="1:16" s="8" customFormat="1" x14ac:dyDescent="0.2">
      <c r="A17">
        <v>361805</v>
      </c>
      <c r="B17" t="s">
        <v>33</v>
      </c>
      <c r="C17" s="36">
        <v>11.25</v>
      </c>
      <c r="D17" s="37">
        <f t="shared" si="0"/>
        <v>0.5625</v>
      </c>
      <c r="E17" s="38">
        <v>11</v>
      </c>
      <c r="F17" s="22">
        <f t="shared" si="1"/>
        <v>0.57051282051282048</v>
      </c>
      <c r="G17" s="23">
        <v>0</v>
      </c>
      <c r="H17" s="17" t="str">
        <f t="shared" si="2"/>
        <v>F</v>
      </c>
      <c r="K17" s="11"/>
      <c r="M17" s="33"/>
      <c r="N17" s="33"/>
      <c r="O17" s="33"/>
      <c r="P17" s="33"/>
    </row>
    <row r="18" spans="1:16" s="8" customFormat="1" x14ac:dyDescent="0.2">
      <c r="A18">
        <v>390691</v>
      </c>
      <c r="B18" t="s">
        <v>34</v>
      </c>
      <c r="C18" s="36">
        <v>11</v>
      </c>
      <c r="D18" s="37">
        <f t="shared" si="0"/>
        <v>0.55000000000000004</v>
      </c>
      <c r="E18" s="38">
        <v>15</v>
      </c>
      <c r="F18" s="22">
        <f t="shared" si="1"/>
        <v>0.66666666666666663</v>
      </c>
      <c r="G18" s="23">
        <v>0</v>
      </c>
      <c r="H18" s="17" t="str">
        <f t="shared" si="2"/>
        <v>E</v>
      </c>
      <c r="K18" s="11"/>
      <c r="M18" s="33"/>
      <c r="N18" s="33"/>
      <c r="O18" s="33"/>
      <c r="P18" s="33"/>
    </row>
    <row r="19" spans="1:16" s="8" customFormat="1" x14ac:dyDescent="0.2">
      <c r="A19">
        <v>370587</v>
      </c>
      <c r="B19" t="s">
        <v>35</v>
      </c>
      <c r="C19" s="36">
        <v>12.9</v>
      </c>
      <c r="D19" s="37">
        <f t="shared" si="0"/>
        <v>0.64500000000000002</v>
      </c>
      <c r="E19" s="38">
        <v>18.75</v>
      </c>
      <c r="F19" s="22">
        <f>((C19+E19)/38)+G19*0.04</f>
        <v>0.87289473684210528</v>
      </c>
      <c r="G19" s="23">
        <v>1</v>
      </c>
      <c r="H19" s="17" t="str">
        <f t="shared" si="2"/>
        <v>B</v>
      </c>
      <c r="K19" s="11"/>
      <c r="M19" s="33"/>
      <c r="N19" s="33"/>
      <c r="O19" s="33"/>
      <c r="P19" s="33"/>
    </row>
    <row r="20" spans="1:16" s="8" customFormat="1" x14ac:dyDescent="0.2">
      <c r="A20">
        <v>347912</v>
      </c>
      <c r="B20" t="s">
        <v>36</v>
      </c>
      <c r="C20" s="36">
        <v>4</v>
      </c>
      <c r="D20" s="37">
        <f t="shared" si="0"/>
        <v>0.2</v>
      </c>
      <c r="E20" s="38">
        <v>4</v>
      </c>
      <c r="F20" s="22">
        <f t="shared" si="1"/>
        <v>0.20512820512820512</v>
      </c>
      <c r="G20" s="23">
        <v>0</v>
      </c>
      <c r="H20" s="17" t="str">
        <f t="shared" si="2"/>
        <v>F</v>
      </c>
      <c r="I20" s="8">
        <f>L20+G20*0.04</f>
        <v>0.65357142857142858</v>
      </c>
      <c r="K20" s="11"/>
      <c r="L20" s="8">
        <f>18.3/28</f>
        <v>0.65357142857142858</v>
      </c>
      <c r="M20" s="33"/>
      <c r="N20" s="33"/>
      <c r="O20" s="33"/>
      <c r="P20" s="33"/>
    </row>
    <row r="21" spans="1:16" s="8" customFormat="1" x14ac:dyDescent="0.2">
      <c r="A21">
        <v>390582</v>
      </c>
      <c r="B21" t="s">
        <v>37</v>
      </c>
      <c r="C21" s="36">
        <v>15.8</v>
      </c>
      <c r="D21" s="37">
        <f t="shared" si="0"/>
        <v>0.79</v>
      </c>
      <c r="E21" s="38">
        <v>14</v>
      </c>
      <c r="F21" s="22">
        <f t="shared" si="1"/>
        <v>0.8041025641025642</v>
      </c>
      <c r="G21" s="23">
        <v>1</v>
      </c>
      <c r="H21" s="17" t="str">
        <f t="shared" si="2"/>
        <v>C</v>
      </c>
      <c r="K21" s="11"/>
      <c r="M21" s="33"/>
      <c r="N21" s="33"/>
      <c r="O21" s="33"/>
      <c r="P21" s="33"/>
    </row>
    <row r="22" spans="1:16" s="8" customFormat="1" x14ac:dyDescent="0.2">
      <c r="A22">
        <v>440048</v>
      </c>
      <c r="B22" t="s">
        <v>38</v>
      </c>
      <c r="C22" s="36">
        <v>16.5</v>
      </c>
      <c r="D22" s="37">
        <f t="shared" si="0"/>
        <v>0.82499999999999996</v>
      </c>
      <c r="E22" s="38">
        <v>7.5</v>
      </c>
      <c r="F22" s="22">
        <f t="shared" si="1"/>
        <v>0.61538461538461542</v>
      </c>
      <c r="G22" s="23">
        <v>0</v>
      </c>
      <c r="H22" s="17" t="str">
        <f>IF(F22&lt;0.59,"F",IF(F22&lt;=0.68,"E",IF(F22&lt;=0.76,"D",IF(F22&lt;=0.84,"C",IF(F22&lt;=0.92,"B","A")))))</f>
        <v>E</v>
      </c>
      <c r="K22" s="11"/>
      <c r="M22" s="33"/>
      <c r="N22" s="33"/>
      <c r="O22" s="33"/>
      <c r="P22" s="33"/>
    </row>
    <row r="23" spans="1:16" s="8" customFormat="1" x14ac:dyDescent="0.2">
      <c r="A23">
        <v>370106</v>
      </c>
      <c r="B23" t="s">
        <v>39</v>
      </c>
      <c r="C23" s="35">
        <v>14</v>
      </c>
      <c r="D23" s="37">
        <f t="shared" si="0"/>
        <v>0.7</v>
      </c>
      <c r="E23" s="38">
        <v>14.5</v>
      </c>
      <c r="F23" s="22">
        <f t="shared" si="1"/>
        <v>0.73076923076923073</v>
      </c>
      <c r="G23" s="23">
        <v>0</v>
      </c>
      <c r="H23" s="17" t="str">
        <f t="shared" ref="H23:H24" si="3">IF(F23&lt;0.59,"F",IF(F23&lt;=0.68,"E",IF(F23&lt;=0.76,"D",IF(F23&lt;=0.84,"C",IF(F23&lt;=0.92,"B","A")))))</f>
        <v>D</v>
      </c>
      <c r="K23" s="11"/>
    </row>
    <row r="24" spans="1:16" x14ac:dyDescent="0.2">
      <c r="A24">
        <v>390776</v>
      </c>
      <c r="B24" t="s">
        <v>40</v>
      </c>
      <c r="C24" s="35">
        <v>10.25</v>
      </c>
      <c r="D24" s="37">
        <f t="shared" si="0"/>
        <v>0.51249999999999996</v>
      </c>
      <c r="E24" s="38">
        <v>10.75</v>
      </c>
      <c r="F24" s="22">
        <f>((C24+E24)/34)+G24*0.04</f>
        <v>0.6976470588235294</v>
      </c>
      <c r="G24" s="23">
        <v>2</v>
      </c>
      <c r="H24" s="17" t="str">
        <f t="shared" si="3"/>
        <v>D</v>
      </c>
    </row>
    <row r="25" spans="1:16" x14ac:dyDescent="0.2">
      <c r="A25"/>
      <c r="B25"/>
      <c r="C25" s="13"/>
      <c r="D25" s="13"/>
      <c r="E25" s="24"/>
      <c r="F25" s="22"/>
      <c r="G25" s="23"/>
      <c r="H25" s="29"/>
    </row>
    <row r="26" spans="1:16" x14ac:dyDescent="0.2">
      <c r="A26" s="27" t="s">
        <v>10</v>
      </c>
      <c r="B26" s="4"/>
      <c r="C26" s="13">
        <v>20</v>
      </c>
      <c r="D26" s="13"/>
      <c r="E26" s="31">
        <v>19</v>
      </c>
      <c r="F26" s="11"/>
      <c r="G26" s="23"/>
      <c r="H26" s="8"/>
    </row>
    <row r="27" spans="1:16" s="8" customFormat="1" x14ac:dyDescent="0.2">
      <c r="A27" s="27" t="s">
        <v>9</v>
      </c>
      <c r="C27" s="25">
        <f>C26+E26</f>
        <v>39</v>
      </c>
      <c r="D27" s="25"/>
      <c r="E27" s="24"/>
      <c r="F27" s="26"/>
      <c r="G27" s="23"/>
      <c r="K27" s="1"/>
    </row>
    <row r="28" spans="1:16" s="8" customFormat="1" x14ac:dyDescent="0.2">
      <c r="A28"/>
      <c r="C28" s="13"/>
      <c r="D28" s="13"/>
      <c r="E28" s="24"/>
      <c r="F28" s="22"/>
      <c r="G28" s="23"/>
    </row>
    <row r="29" spans="1:16" x14ac:dyDescent="0.2">
      <c r="A29"/>
      <c r="B29"/>
      <c r="C29" s="13"/>
      <c r="D29" s="13"/>
      <c r="E29" s="21"/>
      <c r="F29" s="22"/>
      <c r="G29" s="23"/>
      <c r="H29" s="8"/>
    </row>
    <row r="30" spans="1:16" s="8" customFormat="1" x14ac:dyDescent="0.2">
      <c r="A30" s="14"/>
      <c r="B30"/>
      <c r="C30" s="13"/>
      <c r="D30" s="13"/>
      <c r="E30" s="21"/>
      <c r="F30" s="22"/>
      <c r="G30" s="23"/>
    </row>
    <row r="31" spans="1:16" s="8" customFormat="1" x14ac:dyDescent="0.2">
      <c r="A31"/>
      <c r="B31"/>
      <c r="C31" s="13"/>
      <c r="D31" s="13"/>
      <c r="E31" s="21"/>
      <c r="F31" s="22"/>
      <c r="G31" s="23"/>
    </row>
    <row r="32" spans="1:16" s="8" customFormat="1" x14ac:dyDescent="0.2">
      <c r="A32"/>
      <c r="B32"/>
      <c r="C32" s="20"/>
      <c r="D32" s="20"/>
      <c r="E32" s="21"/>
      <c r="F32" s="22"/>
      <c r="G32" s="23"/>
    </row>
    <row r="33" spans="1:8" x14ac:dyDescent="0.2">
      <c r="A33"/>
      <c r="B33"/>
      <c r="C33" s="15"/>
      <c r="D33" s="15"/>
      <c r="E33" s="21"/>
      <c r="F33" s="22"/>
      <c r="G33" s="23"/>
      <c r="H33" s="8"/>
    </row>
    <row r="34" spans="1:8" x14ac:dyDescent="0.2">
      <c r="A34"/>
      <c r="B34"/>
      <c r="C34" s="13"/>
      <c r="D34" s="13"/>
      <c r="E34" s="21"/>
      <c r="F34" s="22"/>
      <c r="G34" s="23"/>
      <c r="H34" s="8"/>
    </row>
    <row r="35" spans="1:8" x14ac:dyDescent="0.2">
      <c r="A35"/>
      <c r="B35"/>
      <c r="C35"/>
      <c r="D35"/>
      <c r="E35" s="3"/>
      <c r="F35" s="22"/>
      <c r="G35" s="23"/>
    </row>
    <row r="36" spans="1:8" s="8" customFormat="1" x14ac:dyDescent="0.2">
      <c r="A36"/>
      <c r="B36"/>
      <c r="C36" s="15"/>
      <c r="D36" s="15"/>
      <c r="E36" s="3"/>
      <c r="F36" s="11"/>
    </row>
    <row r="37" spans="1:8" x14ac:dyDescent="0.2">
      <c r="A37"/>
      <c r="B37" s="14"/>
      <c r="C37"/>
      <c r="D37"/>
      <c r="E37" s="3"/>
      <c r="F37" s="11"/>
    </row>
    <row r="38" spans="1:8" x14ac:dyDescent="0.2">
      <c r="A38"/>
      <c r="B38"/>
      <c r="C38"/>
      <c r="D38"/>
      <c r="E38" s="14"/>
      <c r="F38" s="3"/>
      <c r="G38" s="6"/>
    </row>
    <row r="39" spans="1:8" x14ac:dyDescent="0.2">
      <c r="A39" s="5"/>
      <c r="B39" s="16"/>
      <c r="C39" s="2"/>
      <c r="D39" s="2"/>
      <c r="E39" s="3"/>
      <c r="F39" s="3"/>
      <c r="G39" s="6"/>
    </row>
    <row r="40" spans="1:8" x14ac:dyDescent="0.2">
      <c r="A40" s="5"/>
      <c r="B40" s="2"/>
      <c r="C40" s="2"/>
      <c r="D40" s="2"/>
      <c r="E40" s="3"/>
      <c r="F40" s="3"/>
      <c r="G40" s="6"/>
    </row>
    <row r="41" spans="1:8" x14ac:dyDescent="0.2">
      <c r="A41" s="5"/>
      <c r="B41" s="2"/>
      <c r="C41" s="2"/>
      <c r="D41" s="2"/>
      <c r="E41" s="3"/>
      <c r="F41" s="3"/>
      <c r="G41" s="6"/>
    </row>
    <row r="42" spans="1:8" s="8" customFormat="1" x14ac:dyDescent="0.2">
      <c r="B42" s="2"/>
      <c r="C42" s="9"/>
      <c r="D42" s="9"/>
      <c r="E42" s="10"/>
      <c r="F42" s="10"/>
      <c r="G42" s="11"/>
    </row>
    <row r="43" spans="1:8" x14ac:dyDescent="0.2">
      <c r="B43" s="9"/>
    </row>
  </sheetData>
  <phoneticPr fontId="3" type="noConversion"/>
  <conditionalFormatting sqref="E39:E43">
    <cfRule type="cellIs" dxfId="4" priority="2" stopIfTrue="1" operator="lessThan">
      <formula>35</formula>
    </cfRule>
  </conditionalFormatting>
  <conditionalFormatting sqref="G38:G42 F37">
    <cfRule type="cellIs" dxfId="3" priority="3" stopIfTrue="1" operator="lessThan">
      <formula>0.6</formula>
    </cfRule>
  </conditionalFormatting>
  <conditionalFormatting sqref="F38:F43 E37">
    <cfRule type="cellIs" dxfId="2" priority="4" stopIfTrue="1" operator="lessThan">
      <formula>10</formula>
    </cfRule>
  </conditionalFormatting>
  <conditionalFormatting sqref="H38:H42 G37">
    <cfRule type="cellIs" dxfId="1" priority="5" stopIfTrue="1" operator="equal">
      <formula>"F"</formula>
    </cfRule>
  </conditionalFormatting>
  <conditionalFormatting sqref="F2:F24">
    <cfRule type="cellIs" dxfId="0" priority="1" operator="lessThan">
      <formula>0.6</formula>
    </cfRule>
  </conditionalFormatting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A2" sqref="A2:B24"/>
    </sheetView>
  </sheetViews>
  <sheetFormatPr defaultRowHeight="12.75" x14ac:dyDescent="0.2"/>
  <sheetData>
    <row r="2" spans="1:2" x14ac:dyDescent="0.2">
      <c r="A2">
        <v>393516</v>
      </c>
      <c r="B2" t="s">
        <v>18</v>
      </c>
    </row>
    <row r="3" spans="1:2" x14ac:dyDescent="0.2">
      <c r="A3">
        <v>390493</v>
      </c>
      <c r="B3" t="s">
        <v>19</v>
      </c>
    </row>
    <row r="4" spans="1:2" x14ac:dyDescent="0.2">
      <c r="A4">
        <v>391135</v>
      </c>
      <c r="B4" t="s">
        <v>20</v>
      </c>
    </row>
    <row r="5" spans="1:2" x14ac:dyDescent="0.2">
      <c r="A5">
        <v>391234</v>
      </c>
      <c r="B5" t="s">
        <v>21</v>
      </c>
    </row>
    <row r="6" spans="1:2" x14ac:dyDescent="0.2">
      <c r="A6">
        <v>400648</v>
      </c>
      <c r="B6" t="s">
        <v>22</v>
      </c>
    </row>
    <row r="7" spans="1:2" x14ac:dyDescent="0.2">
      <c r="A7">
        <v>440050</v>
      </c>
      <c r="B7" t="s">
        <v>23</v>
      </c>
    </row>
    <row r="8" spans="1:2" x14ac:dyDescent="0.2">
      <c r="A8">
        <v>391260</v>
      </c>
      <c r="B8" t="s">
        <v>24</v>
      </c>
    </row>
    <row r="9" spans="1:2" x14ac:dyDescent="0.2">
      <c r="A9">
        <v>370773</v>
      </c>
      <c r="B9" t="s">
        <v>25</v>
      </c>
    </row>
    <row r="10" spans="1:2" x14ac:dyDescent="0.2">
      <c r="A10">
        <v>440058</v>
      </c>
      <c r="B10" t="s">
        <v>26</v>
      </c>
    </row>
    <row r="11" spans="1:2" x14ac:dyDescent="0.2">
      <c r="A11">
        <v>440089</v>
      </c>
      <c r="B11" t="s">
        <v>27</v>
      </c>
    </row>
    <row r="12" spans="1:2" x14ac:dyDescent="0.2">
      <c r="A12">
        <v>391205</v>
      </c>
      <c r="B12" t="s">
        <v>28</v>
      </c>
    </row>
    <row r="13" spans="1:2" x14ac:dyDescent="0.2">
      <c r="A13">
        <v>370314</v>
      </c>
      <c r="B13" t="s">
        <v>29</v>
      </c>
    </row>
    <row r="14" spans="1:2" x14ac:dyDescent="0.2">
      <c r="A14">
        <v>405629</v>
      </c>
      <c r="B14" t="s">
        <v>30</v>
      </c>
    </row>
    <row r="15" spans="1:2" x14ac:dyDescent="0.2">
      <c r="A15">
        <v>391172</v>
      </c>
      <c r="B15" t="s">
        <v>31</v>
      </c>
    </row>
    <row r="16" spans="1:2" x14ac:dyDescent="0.2">
      <c r="A16">
        <v>369507</v>
      </c>
      <c r="B16" t="s">
        <v>32</v>
      </c>
    </row>
    <row r="17" spans="1:2" x14ac:dyDescent="0.2">
      <c r="A17">
        <v>361805</v>
      </c>
      <c r="B17" t="s">
        <v>33</v>
      </c>
    </row>
    <row r="18" spans="1:2" x14ac:dyDescent="0.2">
      <c r="A18">
        <v>390691</v>
      </c>
      <c r="B18" t="s">
        <v>34</v>
      </c>
    </row>
    <row r="19" spans="1:2" x14ac:dyDescent="0.2">
      <c r="A19">
        <v>370587</v>
      </c>
      <c r="B19" t="s">
        <v>35</v>
      </c>
    </row>
    <row r="20" spans="1:2" x14ac:dyDescent="0.2">
      <c r="A20">
        <v>347912</v>
      </c>
      <c r="B20" t="s">
        <v>36</v>
      </c>
    </row>
    <row r="21" spans="1:2" x14ac:dyDescent="0.2">
      <c r="A21">
        <v>390582</v>
      </c>
      <c r="B21" t="s">
        <v>37</v>
      </c>
    </row>
    <row r="22" spans="1:2" x14ac:dyDescent="0.2">
      <c r="A22">
        <v>440048</v>
      </c>
      <c r="B22" t="s">
        <v>38</v>
      </c>
    </row>
    <row r="23" spans="1:2" x14ac:dyDescent="0.2">
      <c r="A23">
        <v>370106</v>
      </c>
      <c r="B23" t="s">
        <v>39</v>
      </c>
    </row>
    <row r="24" spans="1:2" x14ac:dyDescent="0.2">
      <c r="A24">
        <v>390776</v>
      </c>
      <c r="B24" t="s">
        <v>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VUT Brno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</dc:creator>
  <cp:lastModifiedBy>Skapa Radoslav</cp:lastModifiedBy>
  <dcterms:created xsi:type="dcterms:W3CDTF">2007-12-16T14:39:41Z</dcterms:created>
  <dcterms:modified xsi:type="dcterms:W3CDTF">2016-02-01T15:49:24Z</dcterms:modified>
</cp:coreProperties>
</file>