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0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koleni_MUNI\= Excel\06 - format - financni funkce\"/>
    </mc:Choice>
  </mc:AlternateContent>
  <xr:revisionPtr revIDLastSave="0" documentId="13_ncr:1_{D002F7DF-3354-42A4-BAA0-0ACCA6D8BCC9}" xr6:coauthVersionLast="45" xr6:coauthVersionMax="45" xr10:uidLastSave="{00000000-0000-0000-0000-000000000000}"/>
  <bookViews>
    <workbookView xWindow="-108" yWindow="-108" windowWidth="29016" windowHeight="15816" xr2:uid="{00000000-000D-0000-FFFF-FFFF00000000}"/>
  </bookViews>
  <sheets>
    <sheet name="Úvod" sheetId="6" r:id="rId1"/>
    <sheet name="vypočty-ukol" sheetId="7" r:id="rId2"/>
    <sheet name="vypočty-řešení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9" i="5" l="1"/>
  <c r="E29" i="5"/>
  <c r="D30" i="5"/>
  <c r="E30" i="5"/>
  <c r="D31" i="5"/>
  <c r="E31" i="5"/>
  <c r="D32" i="5"/>
  <c r="E32" i="5"/>
  <c r="D33" i="5"/>
  <c r="E33" i="5"/>
  <c r="D34" i="5"/>
  <c r="E34" i="5"/>
  <c r="D35" i="5"/>
  <c r="E35" i="5"/>
  <c r="D36" i="5"/>
  <c r="E36" i="5"/>
  <c r="D37" i="5"/>
  <c r="E37" i="5"/>
  <c r="D38" i="5"/>
  <c r="E38" i="5"/>
  <c r="D39" i="5"/>
  <c r="E39" i="5"/>
  <c r="D40" i="5"/>
  <c r="E40" i="5"/>
  <c r="D41" i="5"/>
  <c r="E41" i="5"/>
  <c r="D42" i="5"/>
  <c r="E42" i="5"/>
  <c r="D43" i="5"/>
  <c r="E43" i="5"/>
  <c r="D44" i="5"/>
  <c r="E44" i="5"/>
  <c r="D45" i="5"/>
  <c r="E45" i="5"/>
  <c r="D46" i="5"/>
  <c r="E46" i="5"/>
  <c r="D47" i="5"/>
  <c r="E47" i="5"/>
  <c r="D48" i="5"/>
  <c r="E48" i="5"/>
  <c r="D49" i="5"/>
  <c r="E49" i="5"/>
  <c r="D50" i="5"/>
  <c r="E50" i="5"/>
  <c r="D51" i="5"/>
  <c r="E51" i="5"/>
  <c r="E28" i="5"/>
  <c r="D28" i="5"/>
  <c r="E52" i="7"/>
  <c r="D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52" i="7" s="1"/>
  <c r="C26" i="7"/>
  <c r="B18" i="7"/>
  <c r="B14" i="7"/>
  <c r="E9" i="7"/>
  <c r="B9" i="7"/>
  <c r="B18" i="5" l="1"/>
  <c r="B14" i="5"/>
  <c r="E9" i="5"/>
  <c r="B9" i="5"/>
  <c r="C26" i="5"/>
  <c r="D52" i="5"/>
  <c r="F42" i="5"/>
  <c r="F43" i="5"/>
  <c r="F47" i="5"/>
  <c r="F51" i="5"/>
  <c r="F28" i="5"/>
  <c r="F48" i="5"/>
  <c r="F44" i="5"/>
  <c r="F50" i="5"/>
  <c r="F46" i="5"/>
  <c r="F49" i="5"/>
  <c r="F45" i="5"/>
  <c r="F41" i="5"/>
  <c r="F37" i="5"/>
  <c r="F33" i="5"/>
  <c r="F29" i="5"/>
  <c r="F40" i="5"/>
  <c r="F36" i="5"/>
  <c r="F32" i="5"/>
  <c r="F39" i="5"/>
  <c r="F35" i="5"/>
  <c r="F31" i="5"/>
  <c r="F38" i="5"/>
  <c r="F34" i="5"/>
  <c r="F30" i="5"/>
  <c r="E52" i="5"/>
  <c r="F52" i="5" l="1"/>
</calcChain>
</file>

<file path=xl/sharedStrings.xml><?xml version="1.0" encoding="utf-8"?>
<sst xmlns="http://schemas.openxmlformats.org/spreadsheetml/2006/main" count="75" uniqueCount="38">
  <si>
    <t>http://office.lasakovi.com</t>
  </si>
  <si>
    <t>CUMPRINC    (CUMPRINC)</t>
  </si>
  <si>
    <t>Vrátí kumulativní jistinu půjčky splacenou za určité období.</t>
  </si>
  <si>
    <t>Roční úroková sazba</t>
  </si>
  <si>
    <t>Doba půjčky v letech</t>
  </si>
  <si>
    <t>Současná hodnota</t>
  </si>
  <si>
    <t>PLATBA</t>
  </si>
  <si>
    <t>měsíc od</t>
  </si>
  <si>
    <t>měsíc do</t>
  </si>
  <si>
    <t>CUMIPMT</t>
  </si>
  <si>
    <t>CUMPRINC</t>
  </si>
  <si>
    <t>SUMA</t>
  </si>
  <si>
    <t>Porovnání CUMIPMT a CUMPRINC vs. PLATBA</t>
  </si>
  <si>
    <t>Platba:</t>
  </si>
  <si>
    <t>Za první měsíc</t>
  </si>
  <si>
    <t>Za 24 měsíc</t>
  </si>
  <si>
    <t>=CUMPRINC($B$4/12;$B$5*12;$B$6;1;1;0)</t>
  </si>
  <si>
    <t>=CUMPRINC($B$4/12;$B$5*12;$B$6;24;24;0)</t>
  </si>
  <si>
    <t>Za první rok</t>
  </si>
  <si>
    <t>=CUMPRINC($B$4/12;$B$5*12;$B$6;1;12;0)</t>
  </si>
  <si>
    <t>Za celé období (musí se rovnat souč. hodnota)</t>
  </si>
  <si>
    <t>=CUMPRINC($B$4/12;$B$5*12;$B$6;1;24;0)</t>
  </si>
  <si>
    <t>Pavel Lasák - 2016</t>
  </si>
  <si>
    <t>CUMPRINC    (CUMPRINC) - porovnání</t>
  </si>
  <si>
    <t>=CUMIPMT($B$4/12;$B$5*12;$B$6;B28;C28;0)</t>
  </si>
  <si>
    <t>=CUMPRINC($B$4/12;$B$5*12;$B$6;B28;C28;0)</t>
  </si>
  <si>
    <t>=PLATBA($B$4/12;$B$5*12;$B$6)</t>
  </si>
  <si>
    <t xml:space="preserve">CUMPRINC </t>
  </si>
  <si>
    <t>Vrátí kumulovaný úrok z půjčky vyplacený za určité období.</t>
  </si>
  <si>
    <t xml:space="preserve">Jak na Excel </t>
  </si>
  <si>
    <t>MUNI</t>
  </si>
  <si>
    <t>Obsah cvičení</t>
  </si>
  <si>
    <t>Pavel Lasák</t>
  </si>
  <si>
    <t>Lektor, expert na Microsoft Excel, držitel prestižního ocenění Microsoftu MVP v České republice</t>
  </si>
  <si>
    <t>Další informace ke cvičení:</t>
  </si>
  <si>
    <t>Vložit do grafu</t>
  </si>
  <si>
    <t>pro kontrolu fce PLATBA</t>
  </si>
  <si>
    <t>Copyright, Pavel Lasák 2017 rev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</si>
</sst>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sz val="11"/>
      <name val="Arial CE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u/>
      <sz val="10"/>
      <color theme="10"/>
      <name val="Calibri"/>
      <family val="2"/>
      <charset val="238"/>
    </font>
    <font>
      <sz val="10"/>
      <color theme="1" tint="0.34998626667073579"/>
      <name val="Arial CE"/>
      <charset val="238"/>
    </font>
    <font>
      <sz val="9"/>
      <color theme="4" tint="0.79998168889431442"/>
      <name val="Calibri"/>
      <family val="2"/>
      <charset val="238"/>
      <scheme val="minor"/>
    </font>
    <font>
      <b/>
      <sz val="14"/>
      <color theme="4" tint="0.79998168889431442"/>
      <name val="Calibri"/>
      <family val="2"/>
      <charset val="238"/>
      <scheme val="minor"/>
    </font>
    <font>
      <b/>
      <sz val="10"/>
      <color theme="3" tint="-0.249977111117893"/>
      <name val="Arial CE"/>
      <charset val="238"/>
    </font>
    <font>
      <b/>
      <sz val="48"/>
      <color theme="4" tint="-0.499984740745262"/>
      <name val="Arial CE"/>
      <charset val="238"/>
    </font>
    <font>
      <b/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0"/>
      <name val="Arial CE"/>
      <charset val="238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2"/>
      <color theme="0"/>
      <name val="Courier New"/>
      <family val="3"/>
      <charset val="238"/>
    </font>
    <font>
      <b/>
      <sz val="12"/>
      <name val="Arial CE"/>
      <charset val="238"/>
    </font>
    <font>
      <b/>
      <sz val="1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2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1" tint="0.499984740745262"/>
      </left>
      <right/>
      <top style="dashed">
        <color theme="1" tint="0.499984740745262"/>
      </top>
      <bottom style="dashed">
        <color theme="1" tint="0.499984740745262"/>
      </bottom>
      <diagonal/>
    </border>
    <border>
      <left/>
      <right/>
      <top style="dashed">
        <color theme="1" tint="0.499984740745262"/>
      </top>
      <bottom style="dashed">
        <color theme="1" tint="0.499984740745262"/>
      </bottom>
      <diagonal/>
    </border>
    <border>
      <left/>
      <right style="thin">
        <color theme="1" tint="0.499984740745262"/>
      </right>
      <top style="dashed">
        <color theme="1" tint="0.499984740745262"/>
      </top>
      <bottom style="dashed">
        <color theme="1" tint="0.499984740745262"/>
      </bottom>
      <diagonal/>
    </border>
    <border>
      <left style="thin">
        <color theme="1" tint="0.499984740745262"/>
      </left>
      <right/>
      <top/>
      <bottom style="dashed">
        <color theme="1" tint="0.499984740745262"/>
      </bottom>
      <diagonal/>
    </border>
    <border>
      <left/>
      <right/>
      <top/>
      <bottom style="dashed">
        <color theme="1" tint="0.499984740745262"/>
      </bottom>
      <diagonal/>
    </border>
    <border>
      <left/>
      <right style="thin">
        <color theme="1" tint="0.499984740745262"/>
      </right>
      <top/>
      <bottom style="dashed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double">
        <color theme="1" tint="0.499984740745262"/>
      </bottom>
      <diagonal/>
    </border>
    <border>
      <left/>
      <right/>
      <top style="thin">
        <color theme="1" tint="0.499984740745262"/>
      </top>
      <bottom style="double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double">
        <color theme="1" tint="0.499984740745262"/>
      </bottom>
      <diagonal/>
    </border>
    <border>
      <left style="thin">
        <color theme="1" tint="0.499984740745262"/>
      </left>
      <right/>
      <top style="dashed">
        <color theme="1" tint="0.499984740745262"/>
      </top>
      <bottom style="medium">
        <color theme="1" tint="0.499984740745262"/>
      </bottom>
      <diagonal/>
    </border>
    <border>
      <left/>
      <right/>
      <top style="dashed">
        <color theme="1" tint="0.499984740745262"/>
      </top>
      <bottom style="medium">
        <color theme="1" tint="0.499984740745262"/>
      </bottom>
      <diagonal/>
    </border>
    <border>
      <left/>
      <right style="thin">
        <color theme="1" tint="0.499984740745262"/>
      </right>
      <top style="dashed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107">
    <xf numFmtId="0" fontId="0" fillId="0" borderId="0" xfId="0"/>
    <xf numFmtId="0" fontId="0" fillId="0" borderId="0" xfId="0" quotePrefix="1"/>
    <xf numFmtId="0" fontId="0" fillId="0" borderId="0" xfId="0" applyAlignment="1">
      <alignment horizontal="center"/>
    </xf>
    <xf numFmtId="8" fontId="0" fillId="0" borderId="0" xfId="0" applyNumberForma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" fontId="0" fillId="0" borderId="3" xfId="0" applyNumberFormat="1" applyBorder="1"/>
    <xf numFmtId="4" fontId="0" fillId="0" borderId="4" xfId="0" applyNumberFormat="1" applyBorder="1"/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4" fontId="0" fillId="0" borderId="6" xfId="0" applyNumberFormat="1" applyBorder="1"/>
    <xf numFmtId="4" fontId="0" fillId="0" borderId="7" xfId="0" applyNumberFormat="1" applyBorder="1"/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4" fontId="0" fillId="0" borderId="12" xfId="0" applyNumberFormat="1" applyBorder="1"/>
    <xf numFmtId="4" fontId="0" fillId="0" borderId="13" xfId="0" applyNumberFormat="1" applyBorder="1"/>
    <xf numFmtId="0" fontId="2" fillId="2" borderId="14" xfId="0" applyFont="1" applyFill="1" applyBorder="1" applyAlignment="1">
      <alignment vertical="center"/>
    </xf>
    <xf numFmtId="0" fontId="2" fillId="2" borderId="15" xfId="0" applyFont="1" applyFill="1" applyBorder="1" applyAlignment="1">
      <alignment vertical="center"/>
    </xf>
    <xf numFmtId="4" fontId="2" fillId="2" borderId="15" xfId="0" applyNumberFormat="1" applyFont="1" applyFill="1" applyBorder="1" applyAlignment="1">
      <alignment vertical="center"/>
    </xf>
    <xf numFmtId="4" fontId="2" fillId="2" borderId="16" xfId="0" applyNumberFormat="1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4" fontId="0" fillId="0" borderId="0" xfId="0" quotePrefix="1" applyNumberFormat="1" applyBorder="1" applyAlignment="1">
      <alignment horizontal="center" vertical="center"/>
    </xf>
    <xf numFmtId="0" fontId="0" fillId="0" borderId="0" xfId="0" applyFill="1" applyAlignment="1">
      <alignment vertical="center"/>
    </xf>
    <xf numFmtId="9" fontId="0" fillId="0" borderId="1" xfId="2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6" xfId="0" applyNumberFormat="1" applyFill="1" applyBorder="1"/>
    <xf numFmtId="4" fontId="0" fillId="0" borderId="3" xfId="0" applyNumberFormat="1" applyFill="1" applyBorder="1"/>
    <xf numFmtId="4" fontId="0" fillId="0" borderId="12" xfId="0" applyNumberFormat="1" applyFill="1" applyBorder="1"/>
    <xf numFmtId="0" fontId="8" fillId="0" borderId="0" xfId="0" quotePrefix="1" applyFont="1"/>
    <xf numFmtId="0" fontId="8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4" fillId="6" borderId="0" xfId="0" applyFont="1" applyFill="1" applyBorder="1" applyAlignment="1">
      <alignment horizontal="center" vertical="center"/>
    </xf>
    <xf numFmtId="0" fontId="0" fillId="5" borderId="17" xfId="0" applyFill="1" applyBorder="1"/>
    <xf numFmtId="0" fontId="0" fillId="5" borderId="18" xfId="0" applyFill="1" applyBorder="1"/>
    <xf numFmtId="0" fontId="0" fillId="5" borderId="19" xfId="0" applyFill="1" applyBorder="1"/>
    <xf numFmtId="0" fontId="0" fillId="5" borderId="20" xfId="0" applyFill="1" applyBorder="1"/>
    <xf numFmtId="0" fontId="15" fillId="5" borderId="0" xfId="0" applyFont="1" applyFill="1" applyBorder="1"/>
    <xf numFmtId="0" fontId="0" fillId="5" borderId="0" xfId="0" applyFill="1" applyBorder="1"/>
    <xf numFmtId="0" fontId="5" fillId="5" borderId="0" xfId="0" applyFont="1" applyFill="1" applyBorder="1"/>
    <xf numFmtId="0" fontId="0" fillId="5" borderId="21" xfId="0" applyFill="1" applyBorder="1"/>
    <xf numFmtId="0" fontId="16" fillId="5" borderId="20" xfId="0" applyFont="1" applyFill="1" applyBorder="1"/>
    <xf numFmtId="0" fontId="16" fillId="5" borderId="0" xfId="0" applyFont="1" applyFill="1" applyBorder="1"/>
    <xf numFmtId="0" fontId="17" fillId="5" borderId="0" xfId="0" applyFont="1" applyFill="1" applyBorder="1"/>
    <xf numFmtId="0" fontId="16" fillId="5" borderId="21" xfId="0" applyFont="1" applyFill="1" applyBorder="1"/>
    <xf numFmtId="0" fontId="16" fillId="0" borderId="0" xfId="0" applyFont="1"/>
    <xf numFmtId="0" fontId="0" fillId="5" borderId="22" xfId="0" applyFill="1" applyBorder="1"/>
    <xf numFmtId="0" fontId="0" fillId="5" borderId="23" xfId="0" applyFill="1" applyBorder="1"/>
    <xf numFmtId="0" fontId="0" fillId="5" borderId="24" xfId="0" applyFill="1" applyBorder="1"/>
    <xf numFmtId="0" fontId="0" fillId="7" borderId="17" xfId="0" applyFill="1" applyBorder="1"/>
    <xf numFmtId="0" fontId="0" fillId="7" borderId="18" xfId="0" applyFill="1" applyBorder="1"/>
    <xf numFmtId="0" fontId="0" fillId="7" borderId="19" xfId="0" applyFill="1" applyBorder="1"/>
    <xf numFmtId="0" fontId="19" fillId="7" borderId="0" xfId="0" applyFont="1" applyFill="1" applyBorder="1" applyAlignment="1">
      <alignment horizontal="center" vertical="center"/>
    </xf>
    <xf numFmtId="0" fontId="19" fillId="7" borderId="21" xfId="0" applyFont="1" applyFill="1" applyBorder="1" applyAlignment="1">
      <alignment horizontal="center" vertical="center"/>
    </xf>
    <xf numFmtId="0" fontId="20" fillId="7" borderId="20" xfId="0" applyFont="1" applyFill="1" applyBorder="1" applyAlignment="1">
      <alignment horizontal="center" vertical="center"/>
    </xf>
    <xf numFmtId="0" fontId="20" fillId="7" borderId="0" xfId="0" applyFont="1" applyFill="1" applyBorder="1" applyAlignment="1">
      <alignment horizontal="center" vertical="center"/>
    </xf>
    <xf numFmtId="0" fontId="21" fillId="7" borderId="20" xfId="0" applyFont="1" applyFill="1" applyBorder="1" applyAlignment="1">
      <alignment horizontal="center" vertical="top" wrapText="1"/>
    </xf>
    <xf numFmtId="0" fontId="4" fillId="7" borderId="0" xfId="0" applyFont="1" applyFill="1" applyBorder="1" applyAlignment="1">
      <alignment horizontal="center" vertical="center"/>
    </xf>
    <xf numFmtId="0" fontId="4" fillId="7" borderId="21" xfId="0" applyFont="1" applyFill="1" applyBorder="1" applyAlignment="1">
      <alignment horizontal="center" vertical="center"/>
    </xf>
    <xf numFmtId="0" fontId="0" fillId="7" borderId="22" xfId="0" applyFill="1" applyBorder="1"/>
    <xf numFmtId="0" fontId="0" fillId="7" borderId="23" xfId="0" applyFill="1" applyBorder="1"/>
    <xf numFmtId="0" fontId="0" fillId="7" borderId="24" xfId="0" applyFill="1" applyBorder="1"/>
    <xf numFmtId="0" fontId="23" fillId="2" borderId="17" xfId="0" applyFont="1" applyFill="1" applyBorder="1"/>
    <xf numFmtId="0" fontId="0" fillId="2" borderId="18" xfId="0" applyFill="1" applyBorder="1"/>
    <xf numFmtId="0" fontId="0" fillId="2" borderId="19" xfId="0" applyFill="1" applyBorder="1"/>
    <xf numFmtId="0" fontId="23" fillId="2" borderId="20" xfId="0" applyFont="1" applyFill="1" applyBorder="1"/>
    <xf numFmtId="0" fontId="24" fillId="2" borderId="0" xfId="0" applyFont="1" applyFill="1" applyBorder="1"/>
    <xf numFmtId="0" fontId="0" fillId="2" borderId="0" xfId="0" applyFill="1" applyBorder="1"/>
    <xf numFmtId="0" fontId="0" fillId="2" borderId="21" xfId="0" applyFill="1" applyBorder="1"/>
    <xf numFmtId="0" fontId="23" fillId="2" borderId="2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6" fillId="2" borderId="20" xfId="1" applyFill="1" applyBorder="1" applyAlignment="1" applyProtection="1">
      <alignment vertical="center"/>
    </xf>
    <xf numFmtId="0" fontId="6" fillId="2" borderId="22" xfId="1" applyFill="1" applyBorder="1" applyAlignment="1" applyProtection="1"/>
    <xf numFmtId="0" fontId="0" fillId="2" borderId="23" xfId="0" applyFill="1" applyBorder="1"/>
    <xf numFmtId="0" fontId="6" fillId="2" borderId="23" xfId="1" applyFill="1" applyBorder="1" applyAlignment="1" applyProtection="1"/>
    <xf numFmtId="0" fontId="0" fillId="2" borderId="24" xfId="0" applyFill="1" applyBorder="1"/>
    <xf numFmtId="0" fontId="0" fillId="0" borderId="25" xfId="0" applyBorder="1"/>
    <xf numFmtId="0" fontId="6" fillId="0" borderId="0" xfId="1" applyAlignment="1" applyProtection="1"/>
    <xf numFmtId="4" fontId="0" fillId="0" borderId="0" xfId="0" quotePrefix="1" applyNumberFormat="1" applyBorder="1" applyAlignment="1">
      <alignment horizontal="center" vertical="center"/>
    </xf>
    <xf numFmtId="0" fontId="2" fillId="0" borderId="0" xfId="0" applyFont="1"/>
    <xf numFmtId="0" fontId="0" fillId="0" borderId="26" xfId="0" applyBorder="1" applyAlignment="1">
      <alignment horizontal="center"/>
    </xf>
    <xf numFmtId="0" fontId="12" fillId="0" borderId="0" xfId="0" applyFont="1" applyBorder="1" applyAlignment="1">
      <alignment horizontal="center" vertical="center" wrapText="1"/>
    </xf>
    <xf numFmtId="0" fontId="13" fillId="5" borderId="0" xfId="0" applyFont="1" applyFill="1" applyBorder="1" applyAlignment="1">
      <alignment horizontal="center" vertical="center"/>
    </xf>
    <xf numFmtId="0" fontId="18" fillId="7" borderId="20" xfId="0" applyFont="1" applyFill="1" applyBorder="1" applyAlignment="1">
      <alignment horizontal="center" vertical="center"/>
    </xf>
    <xf numFmtId="0" fontId="18" fillId="7" borderId="0" xfId="0" applyFont="1" applyFill="1" applyBorder="1" applyAlignment="1">
      <alignment horizontal="center" vertical="center"/>
    </xf>
    <xf numFmtId="0" fontId="21" fillId="7" borderId="0" xfId="0" applyFont="1" applyFill="1" applyBorder="1" applyAlignment="1">
      <alignment horizontal="center" vertical="top" wrapText="1"/>
    </xf>
    <xf numFmtId="0" fontId="22" fillId="7" borderId="0" xfId="0" applyFont="1" applyFill="1" applyBorder="1" applyAlignment="1">
      <alignment horizontal="center" vertical="center"/>
    </xf>
    <xf numFmtId="0" fontId="22" fillId="7" borderId="21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0" xfId="0" quotePrefix="1" applyAlignment="1">
      <alignment horizontal="left" vertical="center" wrapText="1"/>
    </xf>
    <xf numFmtId="4" fontId="11" fillId="0" borderId="0" xfId="0" applyNumberFormat="1" applyFont="1" applyBorder="1" applyAlignment="1">
      <alignment horizontal="center" vertical="center"/>
    </xf>
    <xf numFmtId="4" fontId="0" fillId="0" borderId="0" xfId="0" quotePrefix="1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0" fillId="3" borderId="0" xfId="0" applyFont="1" applyFill="1" applyAlignment="1">
      <alignment horizontal="center" vertical="center"/>
    </xf>
    <xf numFmtId="0" fontId="7" fillId="0" borderId="0" xfId="1" applyFont="1" applyAlignment="1" applyProtection="1">
      <alignment horizontal="center"/>
    </xf>
    <xf numFmtId="0" fontId="9" fillId="3" borderId="0" xfId="0" applyFont="1" applyFill="1" applyAlignment="1">
      <alignment horizontal="center" vertical="center"/>
    </xf>
    <xf numFmtId="8" fontId="2" fillId="0" borderId="0" xfId="0" applyNumberFormat="1" applyFont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0" fillId="0" borderId="0" xfId="0" applyAlignment="1">
      <alignment horizontal="left"/>
    </xf>
  </cellXfs>
  <cellStyles count="3">
    <cellStyle name="Hypertextový odkaz" xfId="1" builtinId="8"/>
    <cellStyle name="Normální" xfId="0" builtinId="0"/>
    <cellStyle name="Procenta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11</xdr:row>
      <xdr:rowOff>76200</xdr:rowOff>
    </xdr:from>
    <xdr:to>
      <xdr:col>7</xdr:col>
      <xdr:colOff>352425</xdr:colOff>
      <xdr:row>14</xdr:row>
      <xdr:rowOff>95151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FACC20C-D809-4621-8BB8-B1D6049CBC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0515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19</xdr:row>
      <xdr:rowOff>0</xdr:rowOff>
    </xdr:from>
    <xdr:to>
      <xdr:col>7</xdr:col>
      <xdr:colOff>349491</xdr:colOff>
      <xdr:row>21</xdr:row>
      <xdr:rowOff>228600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82A3749-2F3B-4728-BB53-AE0619AA00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006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11</xdr:row>
      <xdr:rowOff>104775</xdr:rowOff>
    </xdr:from>
    <xdr:to>
      <xdr:col>7</xdr:col>
      <xdr:colOff>317259</xdr:colOff>
      <xdr:row>14</xdr:row>
      <xdr:rowOff>122860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0661446-6A78-4EA4-9E4E-C93F13673F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337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11</xdr:row>
      <xdr:rowOff>76200</xdr:rowOff>
    </xdr:from>
    <xdr:to>
      <xdr:col>7</xdr:col>
      <xdr:colOff>352425</xdr:colOff>
      <xdr:row>14</xdr:row>
      <xdr:rowOff>95151</xdr:rowOff>
    </xdr:to>
    <xdr:pic>
      <xdr:nvPicPr>
        <xdr:cNvPr id="5" name="Obrázek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47F97B4-0005-4C1A-A05D-632CB2F948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0515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19</xdr:row>
      <xdr:rowOff>0</xdr:rowOff>
    </xdr:from>
    <xdr:to>
      <xdr:col>7</xdr:col>
      <xdr:colOff>349491</xdr:colOff>
      <xdr:row>21</xdr:row>
      <xdr:rowOff>228600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0726D2A8-23D6-418D-9692-D31A18849E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006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11</xdr:row>
      <xdr:rowOff>104775</xdr:rowOff>
    </xdr:from>
    <xdr:to>
      <xdr:col>7</xdr:col>
      <xdr:colOff>317259</xdr:colOff>
      <xdr:row>14</xdr:row>
      <xdr:rowOff>122860</xdr:rowOff>
    </xdr:to>
    <xdr:pic>
      <xdr:nvPicPr>
        <xdr:cNvPr id="7" name="Obrázek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2688C7F-1DE7-4374-BA3E-496AA1AC41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337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11</xdr:row>
      <xdr:rowOff>161925</xdr:rowOff>
    </xdr:from>
    <xdr:to>
      <xdr:col>7</xdr:col>
      <xdr:colOff>314325</xdr:colOff>
      <xdr:row>15</xdr:row>
      <xdr:rowOff>2845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E413E49-1D54-45BF-B95F-BA498CB788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3190875"/>
          <a:ext cx="0" cy="780085"/>
        </a:xfrm>
        <a:prstGeom prst="rect">
          <a:avLst/>
        </a:prstGeom>
      </xdr:spPr>
    </xdr:pic>
    <xdr:clientData/>
  </xdr:twoCellAnchor>
  <xdr:twoCellAnchor editAs="oneCell">
    <xdr:from>
      <xdr:col>7</xdr:col>
      <xdr:colOff>238125</xdr:colOff>
      <xdr:row>11</xdr:row>
      <xdr:rowOff>133350</xdr:rowOff>
    </xdr:from>
    <xdr:to>
      <xdr:col>7</xdr:col>
      <xdr:colOff>238125</xdr:colOff>
      <xdr:row>14</xdr:row>
      <xdr:rowOff>151435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74123E3-3DEF-4A41-BF2B-9E77A91BE0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29200" y="31623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323850</xdr:colOff>
      <xdr:row>11</xdr:row>
      <xdr:rowOff>95250</xdr:rowOff>
    </xdr:from>
    <xdr:to>
      <xdr:col>7</xdr:col>
      <xdr:colOff>323850</xdr:colOff>
      <xdr:row>14</xdr:row>
      <xdr:rowOff>113335</xdr:rowOff>
    </xdr:to>
    <xdr:pic>
      <xdr:nvPicPr>
        <xdr:cNvPr id="10" name="Obrázek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D7AF942-9DDD-44FB-AE43-23ECCACEC4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14925" y="31242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266700</xdr:colOff>
      <xdr:row>11</xdr:row>
      <xdr:rowOff>123825</xdr:rowOff>
    </xdr:from>
    <xdr:to>
      <xdr:col>7</xdr:col>
      <xdr:colOff>266700</xdr:colOff>
      <xdr:row>14</xdr:row>
      <xdr:rowOff>141910</xdr:rowOff>
    </xdr:to>
    <xdr:pic>
      <xdr:nvPicPr>
        <xdr:cNvPr id="11" name="Obrázek 1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68685F0-D597-4A6C-9E62-14A04B29C8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7775" y="31527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104775</xdr:colOff>
      <xdr:row>11</xdr:row>
      <xdr:rowOff>123825</xdr:rowOff>
    </xdr:from>
    <xdr:to>
      <xdr:col>7</xdr:col>
      <xdr:colOff>104775</xdr:colOff>
      <xdr:row>14</xdr:row>
      <xdr:rowOff>141910</xdr:rowOff>
    </xdr:to>
    <xdr:pic>
      <xdr:nvPicPr>
        <xdr:cNvPr id="12" name="Obrázek 1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9CA9805-2B75-41DC-A0B6-AC238FD0BF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95850" y="31527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11</xdr:row>
      <xdr:rowOff>47625</xdr:rowOff>
    </xdr:from>
    <xdr:to>
      <xdr:col>7</xdr:col>
      <xdr:colOff>314325</xdr:colOff>
      <xdr:row>14</xdr:row>
      <xdr:rowOff>65710</xdr:rowOff>
    </xdr:to>
    <xdr:pic>
      <xdr:nvPicPr>
        <xdr:cNvPr id="13" name="Obrázek 1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CE7F1AF-E59E-46E4-8AC3-9D84685186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30765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323850</xdr:colOff>
      <xdr:row>12</xdr:row>
      <xdr:rowOff>19050</xdr:rowOff>
    </xdr:from>
    <xdr:to>
      <xdr:col>7</xdr:col>
      <xdr:colOff>323850</xdr:colOff>
      <xdr:row>15</xdr:row>
      <xdr:rowOff>65710</xdr:rowOff>
    </xdr:to>
    <xdr:pic>
      <xdr:nvPicPr>
        <xdr:cNvPr id="14" name="Obrázek 1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94B29F8-49D5-48D5-B247-88AB429948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14925" y="3248025"/>
          <a:ext cx="1962771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257175</xdr:colOff>
      <xdr:row>11</xdr:row>
      <xdr:rowOff>161925</xdr:rowOff>
    </xdr:from>
    <xdr:to>
      <xdr:col>9</xdr:col>
      <xdr:colOff>324471</xdr:colOff>
      <xdr:row>15</xdr:row>
      <xdr:rowOff>8560</xdr:rowOff>
    </xdr:to>
    <xdr:pic>
      <xdr:nvPicPr>
        <xdr:cNvPr id="15" name="Obrázek 1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E1341E6-841D-4175-A936-02990E3C5D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48250" y="3190875"/>
          <a:ext cx="1962771" cy="7896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ffice.lasakovi.com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office.lasakovi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4"/>
  <sheetViews>
    <sheetView showGridLines="0" tabSelected="1" workbookViewId="0">
      <selection activeCell="B43" sqref="B43"/>
    </sheetView>
  </sheetViews>
  <sheetFormatPr defaultColWidth="0" defaultRowHeight="15" customHeight="1" zeroHeight="1" x14ac:dyDescent="0.25"/>
  <cols>
    <col min="1" max="1" width="1.33203125" customWidth="1"/>
    <col min="2" max="2" width="1.6640625" customWidth="1"/>
    <col min="3" max="3" width="3.33203125" customWidth="1"/>
    <col min="4" max="4" width="5.33203125" customWidth="1"/>
    <col min="5" max="5" width="34.88671875" customWidth="1"/>
    <col min="6" max="6" width="12.44140625" customWidth="1"/>
    <col min="7" max="7" width="13" customWidth="1"/>
    <col min="8" max="8" width="16.44140625" customWidth="1"/>
    <col min="9" max="9" width="12" customWidth="1"/>
    <col min="10" max="10" width="7.109375" customWidth="1"/>
    <col min="11" max="11" width="1.88671875" customWidth="1"/>
    <col min="12" max="12" width="1.44140625" customWidth="1"/>
    <col min="13" max="16" width="0" hidden="1" customWidth="1"/>
    <col min="17" max="16384" width="9.109375" hidden="1"/>
  </cols>
  <sheetData>
    <row r="1" spans="3:16" ht="8.25" customHeight="1" x14ac:dyDescent="0.25"/>
    <row r="2" spans="3:16" ht="54" customHeight="1" x14ac:dyDescent="0.25">
      <c r="C2" s="89" t="s">
        <v>29</v>
      </c>
      <c r="D2" s="89"/>
      <c r="E2" s="89"/>
      <c r="F2" s="89"/>
      <c r="G2" s="89"/>
      <c r="H2" s="89"/>
      <c r="I2" s="89"/>
      <c r="J2" s="89"/>
      <c r="K2" s="37"/>
      <c r="L2" s="38"/>
    </row>
    <row r="3" spans="3:16" ht="31.5" customHeight="1" x14ac:dyDescent="0.25">
      <c r="C3" s="90" t="s">
        <v>30</v>
      </c>
      <c r="D3" s="90"/>
      <c r="E3" s="90"/>
      <c r="F3" s="90"/>
      <c r="G3" s="90"/>
      <c r="H3" s="90"/>
      <c r="I3" s="90"/>
      <c r="J3" s="90"/>
    </row>
    <row r="4" spans="3:16" ht="17.25" customHeight="1" thickBot="1" x14ac:dyDescent="0.3">
      <c r="C4" s="39"/>
      <c r="D4" s="39"/>
      <c r="E4" s="39"/>
      <c r="F4" s="39"/>
      <c r="G4" s="39"/>
      <c r="H4" s="39"/>
      <c r="I4" s="39"/>
      <c r="J4" s="39"/>
    </row>
    <row r="5" spans="3:16" ht="11.25" customHeight="1" thickTop="1" x14ac:dyDescent="0.25">
      <c r="C5" s="40"/>
      <c r="D5" s="41"/>
      <c r="E5" s="41"/>
      <c r="F5" s="41"/>
      <c r="G5" s="41"/>
      <c r="H5" s="41"/>
      <c r="I5" s="41"/>
      <c r="J5" s="42"/>
    </row>
    <row r="6" spans="3:16" ht="27.75" customHeight="1" x14ac:dyDescent="0.45">
      <c r="C6" s="43"/>
      <c r="D6" s="44" t="s">
        <v>31</v>
      </c>
      <c r="E6" s="45"/>
      <c r="F6" s="45"/>
      <c r="G6" s="46"/>
      <c r="H6" s="45"/>
      <c r="I6" s="45"/>
      <c r="J6" s="47"/>
    </row>
    <row r="7" spans="3:16" s="52" customFormat="1" ht="20.25" customHeight="1" x14ac:dyDescent="0.3">
      <c r="C7" s="48"/>
      <c r="D7" s="49"/>
      <c r="E7" s="49" t="s">
        <v>1</v>
      </c>
      <c r="F7" s="49"/>
      <c r="G7" s="50"/>
      <c r="H7" s="49"/>
      <c r="I7" s="49"/>
      <c r="J7" s="51"/>
    </row>
    <row r="8" spans="3:16" s="52" customFormat="1" ht="20.25" customHeight="1" x14ac:dyDescent="0.3">
      <c r="C8" s="48"/>
      <c r="D8" s="49"/>
      <c r="E8" s="49"/>
      <c r="F8" s="49"/>
      <c r="G8" s="49"/>
      <c r="H8" s="49"/>
      <c r="I8" s="49"/>
      <c r="J8" s="51"/>
    </row>
    <row r="9" spans="3:16" s="52" customFormat="1" ht="20.25" customHeight="1" x14ac:dyDescent="0.3">
      <c r="C9" s="48"/>
      <c r="D9" s="49"/>
      <c r="E9" s="49"/>
      <c r="F9" s="49"/>
      <c r="G9" s="49"/>
      <c r="H9" s="49"/>
      <c r="I9" s="49"/>
      <c r="J9" s="51"/>
    </row>
    <row r="10" spans="3:16" ht="13.8" thickBot="1" x14ac:dyDescent="0.3">
      <c r="C10" s="53"/>
      <c r="D10" s="54"/>
      <c r="E10" s="54"/>
      <c r="F10" s="54"/>
      <c r="G10" s="54"/>
      <c r="H10" s="54"/>
      <c r="I10" s="54"/>
      <c r="J10" s="55"/>
    </row>
    <row r="11" spans="3:16" ht="14.4" thickTop="1" thickBot="1" x14ac:dyDescent="0.3"/>
    <row r="12" spans="3:16" ht="15.75" customHeight="1" thickTop="1" x14ac:dyDescent="0.25">
      <c r="C12" s="56"/>
      <c r="D12" s="57"/>
      <c r="E12" s="57"/>
      <c r="F12" s="57"/>
      <c r="G12" s="57"/>
      <c r="H12" s="57"/>
      <c r="I12" s="57"/>
      <c r="J12" s="58"/>
    </row>
    <row r="13" spans="3:16" ht="22.5" customHeight="1" x14ac:dyDescent="0.25">
      <c r="C13" s="91" t="s">
        <v>32</v>
      </c>
      <c r="D13" s="92"/>
      <c r="E13" s="92"/>
      <c r="F13" s="92"/>
      <c r="G13" s="92"/>
      <c r="H13" s="59"/>
      <c r="I13" s="59"/>
      <c r="J13" s="60"/>
      <c r="P13" s="1"/>
    </row>
    <row r="14" spans="3:16" ht="22.5" customHeight="1" x14ac:dyDescent="0.25">
      <c r="C14" s="91"/>
      <c r="D14" s="92"/>
      <c r="E14" s="92"/>
      <c r="F14" s="92"/>
      <c r="G14" s="92"/>
      <c r="H14" s="59"/>
      <c r="I14" s="59"/>
      <c r="J14" s="60"/>
      <c r="P14" s="1"/>
    </row>
    <row r="15" spans="3:16" ht="13.5" customHeight="1" x14ac:dyDescent="0.25">
      <c r="C15" s="61"/>
      <c r="D15" s="62"/>
      <c r="E15" s="62"/>
      <c r="F15" s="62"/>
      <c r="G15" s="62"/>
      <c r="H15" s="59"/>
      <c r="I15" s="59"/>
      <c r="J15" s="60"/>
      <c r="P15" s="1"/>
    </row>
    <row r="16" spans="3:16" ht="18" customHeight="1" x14ac:dyDescent="0.25">
      <c r="C16" s="63"/>
      <c r="D16" s="93" t="s">
        <v>33</v>
      </c>
      <c r="E16" s="93"/>
      <c r="F16" s="93"/>
      <c r="G16" s="93"/>
      <c r="H16" s="64"/>
      <c r="I16" s="64"/>
      <c r="J16" s="65"/>
    </row>
    <row r="17" spans="1:12" ht="36.75" customHeight="1" x14ac:dyDescent="0.25">
      <c r="C17" s="63"/>
      <c r="D17" s="93"/>
      <c r="E17" s="93"/>
      <c r="F17" s="93"/>
      <c r="G17" s="93"/>
      <c r="H17" s="94">
        <v>5002722</v>
      </c>
      <c r="I17" s="94"/>
      <c r="J17" s="95"/>
    </row>
    <row r="18" spans="1:12" ht="12" customHeight="1" thickBot="1" x14ac:dyDescent="0.3">
      <c r="C18" s="66"/>
      <c r="D18" s="67"/>
      <c r="E18" s="67"/>
      <c r="F18" s="67"/>
      <c r="G18" s="67"/>
      <c r="H18" s="67"/>
      <c r="I18" s="67"/>
      <c r="J18" s="68"/>
    </row>
    <row r="19" spans="1:12" ht="14.4" thickTop="1" thickBot="1" x14ac:dyDescent="0.3"/>
    <row r="20" spans="1:12" ht="10.5" customHeight="1" thickTop="1" x14ac:dyDescent="0.3">
      <c r="C20" s="69"/>
      <c r="D20" s="70"/>
      <c r="E20" s="70"/>
      <c r="F20" s="70"/>
      <c r="G20" s="70"/>
      <c r="H20" s="70"/>
      <c r="I20" s="70"/>
      <c r="J20" s="71"/>
    </row>
    <row r="21" spans="1:12" ht="27" customHeight="1" x14ac:dyDescent="0.45">
      <c r="C21" s="72"/>
      <c r="D21" s="73" t="s">
        <v>34</v>
      </c>
      <c r="E21" s="74"/>
      <c r="F21" s="74"/>
      <c r="G21" s="74"/>
      <c r="H21" s="74"/>
      <c r="I21" s="74"/>
      <c r="J21" s="75"/>
    </row>
    <row r="22" spans="1:12" s="29" customFormat="1" ht="19.5" customHeight="1" x14ac:dyDescent="0.25">
      <c r="C22" s="76"/>
      <c r="D22" s="77"/>
      <c r="E22" s="77"/>
      <c r="F22" s="77"/>
      <c r="G22" s="77"/>
      <c r="H22" s="77"/>
      <c r="I22" s="77"/>
      <c r="J22" s="78"/>
    </row>
    <row r="23" spans="1:12" s="29" customFormat="1" ht="19.5" customHeight="1" x14ac:dyDescent="0.25">
      <c r="C23" s="79"/>
      <c r="D23" s="77"/>
      <c r="E23" s="77"/>
      <c r="F23" s="77"/>
      <c r="G23" s="77"/>
      <c r="H23" s="77"/>
      <c r="I23" s="77"/>
      <c r="J23" s="78"/>
    </row>
    <row r="24" spans="1:12" s="29" customFormat="1" ht="19.5" hidden="1" customHeight="1" x14ac:dyDescent="0.25">
      <c r="C24" s="79"/>
      <c r="D24" s="77"/>
      <c r="E24" s="77"/>
      <c r="F24" s="77"/>
      <c r="G24" s="77"/>
      <c r="H24" s="77"/>
      <c r="I24" s="77"/>
      <c r="J24" s="78"/>
    </row>
    <row r="25" spans="1:12" s="29" customFormat="1" ht="19.5" hidden="1" customHeight="1" x14ac:dyDescent="0.25">
      <c r="C25" s="79"/>
      <c r="D25" s="77"/>
      <c r="E25" s="77"/>
      <c r="F25" s="77"/>
      <c r="G25" s="77"/>
      <c r="H25" s="77"/>
      <c r="I25" s="77"/>
      <c r="J25" s="78"/>
    </row>
    <row r="26" spans="1:12" s="29" customFormat="1" ht="19.5" hidden="1" customHeight="1" x14ac:dyDescent="0.25">
      <c r="C26" s="79"/>
      <c r="D26" s="77"/>
      <c r="E26" s="77"/>
      <c r="F26" s="77"/>
      <c r="G26" s="77"/>
      <c r="H26" s="77"/>
      <c r="I26" s="77"/>
      <c r="J26" s="78"/>
    </row>
    <row r="27" spans="1:12" s="29" customFormat="1" ht="19.5" hidden="1" customHeight="1" x14ac:dyDescent="0.25">
      <c r="C27" s="79"/>
      <c r="D27" s="77"/>
      <c r="E27" s="77"/>
      <c r="F27" s="77"/>
      <c r="G27" s="77"/>
      <c r="H27" s="77"/>
      <c r="I27" s="77"/>
      <c r="J27" s="78"/>
    </row>
    <row r="28" spans="1:12" thickBot="1" x14ac:dyDescent="0.35">
      <c r="C28" s="80"/>
      <c r="D28" s="81"/>
      <c r="E28" s="82"/>
      <c r="F28" s="81"/>
      <c r="G28" s="81"/>
      <c r="H28" s="81"/>
      <c r="I28" s="81"/>
      <c r="J28" s="83"/>
    </row>
    <row r="29" spans="1:12" thickTop="1" x14ac:dyDescent="0.3">
      <c r="A29" s="84"/>
      <c r="C29" s="85"/>
    </row>
    <row r="30" spans="1:12" ht="13.2" x14ac:dyDescent="0.25">
      <c r="B30" s="88" t="s">
        <v>37</v>
      </c>
      <c r="C30" s="88"/>
      <c r="D30" s="88"/>
      <c r="E30" s="88"/>
      <c r="F30" s="88"/>
      <c r="G30" s="88"/>
      <c r="H30" s="88"/>
      <c r="I30" s="88"/>
      <c r="J30" s="88"/>
      <c r="K30" s="88"/>
      <c r="L30" s="88"/>
    </row>
    <row r="31" spans="1:12" ht="15" hidden="1" customHeight="1" x14ac:dyDescent="0.25"/>
    <row r="32" spans="1:12" ht="15" hidden="1" customHeight="1" x14ac:dyDescent="0.25"/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3.2" hidden="1" x14ac:dyDescent="0.25"/>
    <row r="47" ht="13.2" hidden="1" x14ac:dyDescent="0.25"/>
    <row r="48" ht="13.2" hidden="1" x14ac:dyDescent="0.25"/>
    <row r="49" ht="13.2" hidden="1" x14ac:dyDescent="0.25"/>
    <row r="50" ht="13.2" hidden="1" x14ac:dyDescent="0.25"/>
    <row r="51" ht="13.2" hidden="1" x14ac:dyDescent="0.25"/>
    <row r="52" ht="13.2" hidden="1" x14ac:dyDescent="0.25"/>
    <row r="53" ht="13.2" hidden="1" x14ac:dyDescent="0.25"/>
    <row r="54" ht="13.2" hidden="1" x14ac:dyDescent="0.25"/>
  </sheetData>
  <mergeCells count="6">
    <mergeCell ref="B30:L30"/>
    <mergeCell ref="C2:J2"/>
    <mergeCell ref="C3:J3"/>
    <mergeCell ref="C13:G14"/>
    <mergeCell ref="D16:G17"/>
    <mergeCell ref="H17:J17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05AE27-77A7-496F-8E66-D2DC3060F455}">
  <dimension ref="A1:P54"/>
  <sheetViews>
    <sheetView workbookViewId="0">
      <selection activeCell="E57" sqref="E57"/>
    </sheetView>
  </sheetViews>
  <sheetFormatPr defaultRowHeight="13.2" x14ac:dyDescent="0.25"/>
  <cols>
    <col min="1" max="1" width="2.109375" customWidth="1"/>
    <col min="2" max="2" width="10" customWidth="1"/>
    <col min="3" max="3" width="9.109375" customWidth="1"/>
    <col min="4" max="4" width="10" customWidth="1"/>
    <col min="5" max="5" width="12.33203125" customWidth="1"/>
    <col min="6" max="6" width="12.5546875" customWidth="1"/>
    <col min="7" max="7" width="14.6640625" customWidth="1"/>
    <col min="9" max="9" width="13.109375" customWidth="1"/>
    <col min="10" max="10" width="12.88671875" customWidth="1"/>
    <col min="11" max="11" width="16.44140625" customWidth="1"/>
  </cols>
  <sheetData>
    <row r="1" spans="1:11" ht="18" customHeight="1" x14ac:dyDescent="0.25">
      <c r="A1" s="101" t="s">
        <v>1</v>
      </c>
      <c r="B1" s="101"/>
      <c r="C1" s="101"/>
      <c r="D1" s="101"/>
      <c r="E1" s="101"/>
      <c r="F1" s="101"/>
      <c r="G1" s="101"/>
    </row>
    <row r="2" spans="1:11" ht="12.75" customHeight="1" x14ac:dyDescent="0.3">
      <c r="A2" s="102" t="s">
        <v>0</v>
      </c>
      <c r="B2" s="102"/>
      <c r="C2" s="102"/>
      <c r="D2" s="102"/>
      <c r="E2" s="102"/>
      <c r="F2" s="102"/>
      <c r="G2" s="102"/>
    </row>
    <row r="3" spans="1:11" ht="10.5" customHeight="1" x14ac:dyDescent="0.25"/>
    <row r="4" spans="1:11" s="29" customFormat="1" ht="15.75" customHeight="1" x14ac:dyDescent="0.25">
      <c r="B4" s="27">
        <v>0.09</v>
      </c>
      <c r="C4" s="100" t="s">
        <v>3</v>
      </c>
      <c r="D4" s="100"/>
      <c r="E4" s="100"/>
    </row>
    <row r="5" spans="1:11" s="29" customFormat="1" ht="15.75" customHeight="1" x14ac:dyDescent="0.25">
      <c r="B5" s="28">
        <v>2</v>
      </c>
      <c r="C5" s="100" t="s">
        <v>4</v>
      </c>
      <c r="D5" s="100"/>
      <c r="E5" s="100"/>
    </row>
    <row r="6" spans="1:11" s="29" customFormat="1" ht="15.75" customHeight="1" x14ac:dyDescent="0.25">
      <c r="B6" s="28">
        <v>1000000</v>
      </c>
      <c r="C6" s="100" t="s">
        <v>5</v>
      </c>
      <c r="D6" s="100"/>
      <c r="E6" s="100"/>
    </row>
    <row r="7" spans="1:11" ht="5.25" customHeight="1" x14ac:dyDescent="0.25"/>
    <row r="8" spans="1:11" ht="16.5" hidden="1" customHeight="1" x14ac:dyDescent="0.25">
      <c r="B8" s="96" t="s">
        <v>14</v>
      </c>
      <c r="C8" s="96"/>
      <c r="D8" s="26"/>
      <c r="E8" s="96" t="s">
        <v>15</v>
      </c>
      <c r="F8" s="96"/>
    </row>
    <row r="9" spans="1:11" ht="14.25" hidden="1" customHeight="1" x14ac:dyDescent="0.25">
      <c r="B9" s="98">
        <f>CUMPRINC($B$4/12,$B$5*12,$B$6,1,1,0)</f>
        <v>-38184.742279173101</v>
      </c>
      <c r="C9" s="98"/>
      <c r="E9" s="98">
        <f>CUMPRINC($B$4/12,$B$5*12,$B$6,24,24,0)</f>
        <v>-45344.657349055189</v>
      </c>
      <c r="F9" s="98"/>
    </row>
    <row r="10" spans="1:11" ht="15" hidden="1" customHeight="1" x14ac:dyDescent="0.25">
      <c r="B10" s="99" t="s">
        <v>16</v>
      </c>
      <c r="C10" s="99"/>
      <c r="D10" s="99"/>
      <c r="E10" s="99"/>
      <c r="F10" s="99"/>
      <c r="K10" s="1"/>
    </row>
    <row r="11" spans="1:11" ht="15" hidden="1" customHeight="1" x14ac:dyDescent="0.25">
      <c r="B11" s="99" t="s">
        <v>17</v>
      </c>
      <c r="C11" s="99"/>
      <c r="D11" s="99"/>
      <c r="E11" s="99"/>
      <c r="F11" s="99"/>
      <c r="K11" s="1"/>
    </row>
    <row r="12" spans="1:11" ht="6.75" hidden="1" customHeight="1" x14ac:dyDescent="0.25">
      <c r="K12" s="1"/>
    </row>
    <row r="13" spans="1:11" ht="16.5" hidden="1" customHeight="1" x14ac:dyDescent="0.25">
      <c r="B13" s="96" t="s">
        <v>18</v>
      </c>
      <c r="C13" s="96"/>
      <c r="D13" s="96"/>
      <c r="E13" s="96"/>
      <c r="F13" s="96"/>
    </row>
    <row r="14" spans="1:11" ht="15.75" hidden="1" customHeight="1" x14ac:dyDescent="0.25">
      <c r="B14" s="98">
        <f>CUMPRINC($B$4/12,$B$5*12,$B$6,1,12,0)</f>
        <v>-477598.9615433669</v>
      </c>
      <c r="C14" s="98"/>
    </row>
    <row r="15" spans="1:11" ht="16.5" hidden="1" customHeight="1" x14ac:dyDescent="0.25">
      <c r="B15" s="99" t="s">
        <v>19</v>
      </c>
      <c r="C15" s="99"/>
      <c r="D15" s="99"/>
      <c r="E15" s="99"/>
      <c r="F15" s="99"/>
    </row>
    <row r="16" spans="1:11" ht="5.25" hidden="1" customHeight="1" x14ac:dyDescent="0.25">
      <c r="B16" s="86"/>
      <c r="C16" s="86"/>
      <c r="D16" s="86"/>
      <c r="E16" s="86"/>
      <c r="F16" s="86"/>
    </row>
    <row r="17" spans="1:16" ht="17.25" hidden="1" customHeight="1" x14ac:dyDescent="0.25">
      <c r="B17" s="96" t="s">
        <v>20</v>
      </c>
      <c r="C17" s="96"/>
      <c r="D17" s="96"/>
      <c r="E17" s="96"/>
      <c r="F17" s="96"/>
    </row>
    <row r="18" spans="1:16" ht="15" hidden="1" customHeight="1" x14ac:dyDescent="0.25">
      <c r="B18" s="98">
        <f>CUMPRINC($B$4/12,$B$5*12,$B$6,1,24,0)</f>
        <v>-1000000.0000000001</v>
      </c>
      <c r="C18" s="98"/>
    </row>
    <row r="19" spans="1:16" ht="16.5" hidden="1" customHeight="1" x14ac:dyDescent="0.25">
      <c r="B19" s="99" t="s">
        <v>21</v>
      </c>
      <c r="C19" s="99"/>
      <c r="D19" s="99"/>
      <c r="E19" s="99"/>
      <c r="F19" s="99"/>
    </row>
    <row r="20" spans="1:16" ht="6.75" hidden="1" customHeight="1" x14ac:dyDescent="0.25">
      <c r="B20" s="86"/>
      <c r="C20" s="86"/>
      <c r="D20" s="86"/>
      <c r="E20" s="86"/>
      <c r="F20" s="86"/>
    </row>
    <row r="21" spans="1:16" hidden="1" x14ac:dyDescent="0.25">
      <c r="A21" s="103" t="s">
        <v>22</v>
      </c>
      <c r="B21" s="103"/>
      <c r="C21" s="103"/>
      <c r="D21" s="103"/>
      <c r="E21" s="103"/>
      <c r="F21" s="103"/>
      <c r="G21" s="103"/>
    </row>
    <row r="22" spans="1:16" ht="7.5" customHeight="1" x14ac:dyDescent="0.25"/>
    <row r="23" spans="1:16" ht="22.5" customHeight="1" x14ac:dyDescent="0.25">
      <c r="A23" s="101" t="s">
        <v>23</v>
      </c>
      <c r="B23" s="101"/>
      <c r="C23" s="101"/>
      <c r="D23" s="101"/>
      <c r="E23" s="101"/>
      <c r="F23" s="101"/>
      <c r="G23" s="101"/>
    </row>
    <row r="24" spans="1:16" ht="7.5" customHeight="1" x14ac:dyDescent="0.25"/>
    <row r="25" spans="1:16" ht="17.25" customHeight="1" x14ac:dyDescent="0.25">
      <c r="A25" s="105" t="s">
        <v>12</v>
      </c>
      <c r="B25" s="105"/>
      <c r="C25" s="105"/>
      <c r="D25" s="105"/>
      <c r="E25" s="105"/>
      <c r="F25" s="105"/>
      <c r="G25" s="105"/>
      <c r="I25" s="35" t="s">
        <v>27</v>
      </c>
      <c r="J25" s="97" t="s">
        <v>2</v>
      </c>
      <c r="K25" s="97"/>
      <c r="L25" s="97"/>
      <c r="M25" s="97"/>
      <c r="N25" s="97"/>
      <c r="O25" s="97"/>
      <c r="P25" s="97"/>
    </row>
    <row r="26" spans="1:16" ht="18" customHeight="1" x14ac:dyDescent="0.25">
      <c r="A26" s="2"/>
      <c r="B26" s="24" t="s">
        <v>13</v>
      </c>
      <c r="C26" s="104">
        <f>PMT(B4/12,B5*12,B6)</f>
        <v>-45684.742279173093</v>
      </c>
      <c r="D26" s="104"/>
      <c r="E26" s="2"/>
      <c r="F26" s="2"/>
      <c r="G26" s="2"/>
      <c r="I26" s="36" t="s">
        <v>9</v>
      </c>
      <c r="J26" s="29" t="s">
        <v>28</v>
      </c>
    </row>
    <row r="27" spans="1:16" ht="18.75" customHeight="1" thickBot="1" x14ac:dyDescent="0.3">
      <c r="B27" s="12" t="s">
        <v>7</v>
      </c>
      <c r="C27" s="13" t="s">
        <v>8</v>
      </c>
      <c r="D27" s="14" t="s">
        <v>9</v>
      </c>
      <c r="E27" s="14" t="s">
        <v>10</v>
      </c>
      <c r="F27" s="15" t="s">
        <v>11</v>
      </c>
      <c r="G27" s="15" t="s">
        <v>6</v>
      </c>
    </row>
    <row r="28" spans="1:16" ht="13.8" thickTop="1" x14ac:dyDescent="0.25">
      <c r="B28" s="8">
        <v>1</v>
      </c>
      <c r="C28" s="9">
        <v>1</v>
      </c>
      <c r="D28" s="10"/>
      <c r="E28" s="30"/>
      <c r="F28" s="11">
        <f>D28+E28</f>
        <v>0</v>
      </c>
      <c r="G28" s="11"/>
      <c r="J28" s="33" t="s">
        <v>24</v>
      </c>
    </row>
    <row r="29" spans="1:16" x14ac:dyDescent="0.25">
      <c r="B29" s="4">
        <v>2</v>
      </c>
      <c r="C29" s="5">
        <v>2</v>
      </c>
      <c r="D29" s="6"/>
      <c r="E29" s="31"/>
      <c r="F29" s="7">
        <f t="shared" ref="F29:F51" si="0">D29+E29</f>
        <v>0</v>
      </c>
      <c r="G29" s="7"/>
      <c r="J29" s="33" t="s">
        <v>25</v>
      </c>
    </row>
    <row r="30" spans="1:16" x14ac:dyDescent="0.25">
      <c r="B30" s="4">
        <v>3</v>
      </c>
      <c r="C30" s="5">
        <v>3</v>
      </c>
      <c r="D30" s="6"/>
      <c r="E30" s="31"/>
      <c r="F30" s="7">
        <f t="shared" si="0"/>
        <v>0</v>
      </c>
      <c r="G30" s="7"/>
      <c r="J30" s="33" t="s">
        <v>26</v>
      </c>
    </row>
    <row r="31" spans="1:16" x14ac:dyDescent="0.25">
      <c r="B31" s="4">
        <v>4</v>
      </c>
      <c r="C31" s="5">
        <v>4</v>
      </c>
      <c r="D31" s="6"/>
      <c r="E31" s="31"/>
      <c r="F31" s="7">
        <f t="shared" si="0"/>
        <v>0</v>
      </c>
      <c r="G31" s="7"/>
      <c r="J31" s="34"/>
    </row>
    <row r="32" spans="1:16" x14ac:dyDescent="0.25">
      <c r="B32" s="4">
        <v>5</v>
      </c>
      <c r="C32" s="5">
        <v>5</v>
      </c>
      <c r="D32" s="6"/>
      <c r="E32" s="31"/>
      <c r="F32" s="7">
        <f t="shared" si="0"/>
        <v>0</v>
      </c>
      <c r="G32" s="7"/>
      <c r="I32" s="87" t="s">
        <v>35</v>
      </c>
      <c r="J32" s="34"/>
    </row>
    <row r="33" spans="2:7" x14ac:dyDescent="0.25">
      <c r="B33" s="4">
        <v>6</v>
      </c>
      <c r="C33" s="5">
        <v>6</v>
      </c>
      <c r="D33" s="6"/>
      <c r="E33" s="31"/>
      <c r="F33" s="7">
        <f t="shared" si="0"/>
        <v>0</v>
      </c>
      <c r="G33" s="7"/>
    </row>
    <row r="34" spans="2:7" x14ac:dyDescent="0.25">
      <c r="B34" s="4">
        <v>7</v>
      </c>
      <c r="C34" s="5">
        <v>7</v>
      </c>
      <c r="D34" s="6"/>
      <c r="E34" s="31"/>
      <c r="F34" s="7">
        <f t="shared" si="0"/>
        <v>0</v>
      </c>
      <c r="G34" s="7"/>
    </row>
    <row r="35" spans="2:7" x14ac:dyDescent="0.25">
      <c r="B35" s="4">
        <v>8</v>
      </c>
      <c r="C35" s="5">
        <v>8</v>
      </c>
      <c r="D35" s="6"/>
      <c r="E35" s="31"/>
      <c r="F35" s="7">
        <f t="shared" si="0"/>
        <v>0</v>
      </c>
      <c r="G35" s="7"/>
    </row>
    <row r="36" spans="2:7" x14ac:dyDescent="0.25">
      <c r="B36" s="4">
        <v>9</v>
      </c>
      <c r="C36" s="5">
        <v>9</v>
      </c>
      <c r="D36" s="6"/>
      <c r="E36" s="31"/>
      <c r="F36" s="7">
        <f t="shared" si="0"/>
        <v>0</v>
      </c>
      <c r="G36" s="7"/>
    </row>
    <row r="37" spans="2:7" x14ac:dyDescent="0.25">
      <c r="B37" s="4">
        <v>10</v>
      </c>
      <c r="C37" s="5">
        <v>10</v>
      </c>
      <c r="D37" s="6"/>
      <c r="E37" s="31"/>
      <c r="F37" s="7">
        <f t="shared" si="0"/>
        <v>0</v>
      </c>
      <c r="G37" s="7"/>
    </row>
    <row r="38" spans="2:7" x14ac:dyDescent="0.25">
      <c r="B38" s="4">
        <v>11</v>
      </c>
      <c r="C38" s="5">
        <v>11</v>
      </c>
      <c r="D38" s="6"/>
      <c r="E38" s="31"/>
      <c r="F38" s="7">
        <f t="shared" si="0"/>
        <v>0</v>
      </c>
      <c r="G38" s="7"/>
    </row>
    <row r="39" spans="2:7" x14ac:dyDescent="0.25">
      <c r="B39" s="4">
        <v>12</v>
      </c>
      <c r="C39" s="5">
        <v>12</v>
      </c>
      <c r="D39" s="6"/>
      <c r="E39" s="31"/>
      <c r="F39" s="7">
        <f t="shared" si="0"/>
        <v>0</v>
      </c>
      <c r="G39" s="7"/>
    </row>
    <row r="40" spans="2:7" x14ac:dyDescent="0.25">
      <c r="B40" s="4">
        <v>13</v>
      </c>
      <c r="C40" s="5">
        <v>13</v>
      </c>
      <c r="D40" s="6"/>
      <c r="E40" s="31"/>
      <c r="F40" s="7">
        <f t="shared" si="0"/>
        <v>0</v>
      </c>
      <c r="G40" s="7"/>
    </row>
    <row r="41" spans="2:7" x14ac:dyDescent="0.25">
      <c r="B41" s="4">
        <v>14</v>
      </c>
      <c r="C41" s="5">
        <v>14</v>
      </c>
      <c r="D41" s="6"/>
      <c r="E41" s="31"/>
      <c r="F41" s="7">
        <f t="shared" si="0"/>
        <v>0</v>
      </c>
      <c r="G41" s="7"/>
    </row>
    <row r="42" spans="2:7" x14ac:dyDescent="0.25">
      <c r="B42" s="4">
        <v>15</v>
      </c>
      <c r="C42" s="5">
        <v>15</v>
      </c>
      <c r="D42" s="6"/>
      <c r="E42" s="31"/>
      <c r="F42" s="7">
        <f t="shared" si="0"/>
        <v>0</v>
      </c>
      <c r="G42" s="7"/>
    </row>
    <row r="43" spans="2:7" x14ac:dyDescent="0.25">
      <c r="B43" s="4">
        <v>16</v>
      </c>
      <c r="C43" s="5">
        <v>16</v>
      </c>
      <c r="D43" s="6"/>
      <c r="E43" s="31"/>
      <c r="F43" s="7">
        <f t="shared" si="0"/>
        <v>0</v>
      </c>
      <c r="G43" s="7"/>
    </row>
    <row r="44" spans="2:7" x14ac:dyDescent="0.25">
      <c r="B44" s="4">
        <v>17</v>
      </c>
      <c r="C44" s="5">
        <v>17</v>
      </c>
      <c r="D44" s="6"/>
      <c r="E44" s="31"/>
      <c r="F44" s="7">
        <f t="shared" si="0"/>
        <v>0</v>
      </c>
      <c r="G44" s="7"/>
    </row>
    <row r="45" spans="2:7" x14ac:dyDescent="0.25">
      <c r="B45" s="4">
        <v>18</v>
      </c>
      <c r="C45" s="5">
        <v>18</v>
      </c>
      <c r="D45" s="6"/>
      <c r="E45" s="31"/>
      <c r="F45" s="7">
        <f t="shared" si="0"/>
        <v>0</v>
      </c>
      <c r="G45" s="7"/>
    </row>
    <row r="46" spans="2:7" x14ac:dyDescent="0.25">
      <c r="B46" s="4">
        <v>19</v>
      </c>
      <c r="C46" s="5">
        <v>19</v>
      </c>
      <c r="D46" s="6"/>
      <c r="E46" s="31"/>
      <c r="F46" s="7">
        <f t="shared" si="0"/>
        <v>0</v>
      </c>
      <c r="G46" s="7"/>
    </row>
    <row r="47" spans="2:7" x14ac:dyDescent="0.25">
      <c r="B47" s="4">
        <v>20</v>
      </c>
      <c r="C47" s="5">
        <v>20</v>
      </c>
      <c r="D47" s="6"/>
      <c r="E47" s="31"/>
      <c r="F47" s="7">
        <f t="shared" si="0"/>
        <v>0</v>
      </c>
      <c r="G47" s="7"/>
    </row>
    <row r="48" spans="2:7" x14ac:dyDescent="0.25">
      <c r="B48" s="4">
        <v>21</v>
      </c>
      <c r="C48" s="5">
        <v>21</v>
      </c>
      <c r="D48" s="6"/>
      <c r="E48" s="31"/>
      <c r="F48" s="7">
        <f t="shared" si="0"/>
        <v>0</v>
      </c>
      <c r="G48" s="7"/>
    </row>
    <row r="49" spans="1:10" x14ac:dyDescent="0.25">
      <c r="B49" s="4">
        <v>22</v>
      </c>
      <c r="C49" s="5">
        <v>22</v>
      </c>
      <c r="D49" s="6"/>
      <c r="E49" s="31"/>
      <c r="F49" s="7">
        <f t="shared" si="0"/>
        <v>0</v>
      </c>
      <c r="G49" s="7"/>
      <c r="J49" s="3"/>
    </row>
    <row r="50" spans="1:10" x14ac:dyDescent="0.25">
      <c r="B50" s="4">
        <v>23</v>
      </c>
      <c r="C50" s="5">
        <v>23</v>
      </c>
      <c r="D50" s="6"/>
      <c r="E50" s="31"/>
      <c r="F50" s="7">
        <f t="shared" si="0"/>
        <v>0</v>
      </c>
      <c r="G50" s="7"/>
      <c r="J50" s="3"/>
    </row>
    <row r="51" spans="1:10" ht="13.8" thickBot="1" x14ac:dyDescent="0.3">
      <c r="B51" s="16">
        <v>24</v>
      </c>
      <c r="C51" s="17">
        <v>24</v>
      </c>
      <c r="D51" s="18"/>
      <c r="E51" s="32"/>
      <c r="F51" s="19">
        <f t="shared" si="0"/>
        <v>0</v>
      </c>
      <c r="G51" s="19"/>
      <c r="J51" s="3"/>
    </row>
    <row r="52" spans="1:10" ht="18" customHeight="1" x14ac:dyDescent="0.25">
      <c r="B52" s="20" t="s">
        <v>11</v>
      </c>
      <c r="C52" s="21"/>
      <c r="D52" s="22">
        <f>SUM(D28:D51)</f>
        <v>0</v>
      </c>
      <c r="E52" s="22">
        <f>SUM(E28:E51)</f>
        <v>0</v>
      </c>
      <c r="F52" s="23">
        <f>SUM(F28:F51)</f>
        <v>0</v>
      </c>
      <c r="G52" s="23"/>
    </row>
    <row r="53" spans="1:10" x14ac:dyDescent="0.25">
      <c r="J53" s="3"/>
    </row>
    <row r="54" spans="1:10" x14ac:dyDescent="0.25">
      <c r="A54" s="103" t="s">
        <v>22</v>
      </c>
      <c r="B54" s="103"/>
      <c r="C54" s="103"/>
      <c r="D54" s="103"/>
      <c r="E54" s="103"/>
      <c r="F54" s="103"/>
      <c r="G54" s="103"/>
    </row>
  </sheetData>
  <mergeCells count="23">
    <mergeCell ref="A25:G25"/>
    <mergeCell ref="J25:P25"/>
    <mergeCell ref="C26:D26"/>
    <mergeCell ref="A54:G54"/>
    <mergeCell ref="B15:F15"/>
    <mergeCell ref="B17:F17"/>
    <mergeCell ref="B18:C18"/>
    <mergeCell ref="B19:F19"/>
    <mergeCell ref="A21:G21"/>
    <mergeCell ref="A23:G23"/>
    <mergeCell ref="B9:C9"/>
    <mergeCell ref="E9:F9"/>
    <mergeCell ref="B10:F10"/>
    <mergeCell ref="B11:F11"/>
    <mergeCell ref="B13:F13"/>
    <mergeCell ref="B14:C14"/>
    <mergeCell ref="A1:G1"/>
    <mergeCell ref="A2:G2"/>
    <mergeCell ref="C4:E4"/>
    <mergeCell ref="C5:E5"/>
    <mergeCell ref="C6:E6"/>
    <mergeCell ref="B8:C8"/>
    <mergeCell ref="E8:F8"/>
  </mergeCells>
  <hyperlinks>
    <hyperlink ref="A2:G2" r:id="rId1" display="http://office.lasakovi.com" xr:uid="{3D8EF92E-5E90-4EC3-B4FB-2864B8DEFAB5}"/>
  </hyperlinks>
  <pageMargins left="0.7" right="0.7" top="0.78740157499999996" bottom="0.78740157499999996" header="0.3" footer="0.3"/>
  <pageSetup paperSize="9" orientation="portrait" horizontalDpi="0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54"/>
  <sheetViews>
    <sheetView workbookViewId="0">
      <selection activeCell="E26" sqref="E26"/>
    </sheetView>
  </sheetViews>
  <sheetFormatPr defaultRowHeight="13.2" x14ac:dyDescent="0.25"/>
  <cols>
    <col min="1" max="1" width="2.109375" customWidth="1"/>
    <col min="2" max="2" width="10" customWidth="1"/>
    <col min="3" max="3" width="9.109375" customWidth="1"/>
    <col min="4" max="4" width="10" customWidth="1"/>
    <col min="5" max="5" width="12.33203125" customWidth="1"/>
    <col min="6" max="6" width="12.5546875" customWidth="1"/>
    <col min="7" max="7" width="14.6640625" customWidth="1"/>
    <col min="9" max="9" width="13.109375" customWidth="1"/>
    <col min="10" max="10" width="12.88671875" customWidth="1"/>
    <col min="11" max="11" width="16.44140625" customWidth="1"/>
  </cols>
  <sheetData>
    <row r="1" spans="1:11" ht="18" customHeight="1" x14ac:dyDescent="0.25">
      <c r="A1" s="101" t="s">
        <v>1</v>
      </c>
      <c r="B1" s="101"/>
      <c r="C1" s="101"/>
      <c r="D1" s="101"/>
      <c r="E1" s="101"/>
      <c r="F1" s="101"/>
      <c r="G1" s="101"/>
    </row>
    <row r="2" spans="1:11" ht="12.75" customHeight="1" x14ac:dyDescent="0.3">
      <c r="A2" s="102" t="s">
        <v>0</v>
      </c>
      <c r="B2" s="102"/>
      <c r="C2" s="102"/>
      <c r="D2" s="102"/>
      <c r="E2" s="102"/>
      <c r="F2" s="102"/>
      <c r="G2" s="102"/>
    </row>
    <row r="3" spans="1:11" ht="10.5" customHeight="1" x14ac:dyDescent="0.25"/>
    <row r="4" spans="1:11" s="29" customFormat="1" ht="15.75" customHeight="1" x14ac:dyDescent="0.25">
      <c r="B4" s="27">
        <v>0.09</v>
      </c>
      <c r="C4" s="100" t="s">
        <v>3</v>
      </c>
      <c r="D4" s="100"/>
      <c r="E4" s="100"/>
    </row>
    <row r="5" spans="1:11" s="29" customFormat="1" ht="15.75" customHeight="1" x14ac:dyDescent="0.25">
      <c r="B5" s="28">
        <v>2</v>
      </c>
      <c r="C5" s="100" t="s">
        <v>4</v>
      </c>
      <c r="D5" s="100"/>
      <c r="E5" s="100"/>
    </row>
    <row r="6" spans="1:11" s="29" customFormat="1" ht="15.75" customHeight="1" x14ac:dyDescent="0.25">
      <c r="B6" s="28">
        <v>1000000</v>
      </c>
      <c r="C6" s="100" t="s">
        <v>5</v>
      </c>
      <c r="D6" s="100"/>
      <c r="E6" s="100"/>
    </row>
    <row r="7" spans="1:11" ht="5.25" customHeight="1" x14ac:dyDescent="0.25"/>
    <row r="8" spans="1:11" ht="16.5" hidden="1" customHeight="1" x14ac:dyDescent="0.25">
      <c r="B8" s="96" t="s">
        <v>14</v>
      </c>
      <c r="C8" s="96"/>
      <c r="D8" s="26"/>
      <c r="E8" s="96" t="s">
        <v>15</v>
      </c>
      <c r="F8" s="96"/>
    </row>
    <row r="9" spans="1:11" ht="14.25" hidden="1" customHeight="1" x14ac:dyDescent="0.25">
      <c r="B9" s="98">
        <f>CUMPRINC($B$4/12,$B$5*12,$B$6,1,1,0)</f>
        <v>-38184.742279173101</v>
      </c>
      <c r="C9" s="98"/>
      <c r="E9" s="98">
        <f>CUMPRINC($B$4/12,$B$5*12,$B$6,24,24,0)</f>
        <v>-45344.657349055189</v>
      </c>
      <c r="F9" s="98"/>
    </row>
    <row r="10" spans="1:11" ht="15" hidden="1" customHeight="1" x14ac:dyDescent="0.25">
      <c r="B10" s="99" t="s">
        <v>16</v>
      </c>
      <c r="C10" s="99"/>
      <c r="D10" s="99"/>
      <c r="E10" s="99"/>
      <c r="F10" s="99"/>
      <c r="K10" s="1"/>
    </row>
    <row r="11" spans="1:11" ht="15" hidden="1" customHeight="1" x14ac:dyDescent="0.25">
      <c r="B11" s="99" t="s">
        <v>17</v>
      </c>
      <c r="C11" s="99"/>
      <c r="D11" s="99"/>
      <c r="E11" s="99"/>
      <c r="F11" s="99"/>
      <c r="K11" s="1"/>
    </row>
    <row r="12" spans="1:11" ht="6.75" hidden="1" customHeight="1" x14ac:dyDescent="0.25">
      <c r="K12" s="1"/>
    </row>
    <row r="13" spans="1:11" ht="16.5" hidden="1" customHeight="1" x14ac:dyDescent="0.25">
      <c r="B13" s="96" t="s">
        <v>18</v>
      </c>
      <c r="C13" s="96"/>
      <c r="D13" s="96"/>
      <c r="E13" s="96"/>
      <c r="F13" s="96"/>
    </row>
    <row r="14" spans="1:11" ht="15.75" hidden="1" customHeight="1" x14ac:dyDescent="0.25">
      <c r="B14" s="98">
        <f>CUMPRINC($B$4/12,$B$5*12,$B$6,1,12,0)</f>
        <v>-477598.9615433669</v>
      </c>
      <c r="C14" s="98"/>
    </row>
    <row r="15" spans="1:11" ht="16.5" hidden="1" customHeight="1" x14ac:dyDescent="0.25">
      <c r="B15" s="99" t="s">
        <v>19</v>
      </c>
      <c r="C15" s="99"/>
      <c r="D15" s="99"/>
      <c r="E15" s="99"/>
      <c r="F15" s="99"/>
    </row>
    <row r="16" spans="1:11" ht="5.25" hidden="1" customHeight="1" x14ac:dyDescent="0.25">
      <c r="B16" s="25"/>
      <c r="C16" s="25"/>
      <c r="D16" s="25"/>
      <c r="E16" s="25"/>
      <c r="F16" s="25"/>
    </row>
    <row r="17" spans="1:16" ht="17.25" hidden="1" customHeight="1" x14ac:dyDescent="0.25">
      <c r="B17" s="96" t="s">
        <v>20</v>
      </c>
      <c r="C17" s="96"/>
      <c r="D17" s="96"/>
      <c r="E17" s="96"/>
      <c r="F17" s="96"/>
    </row>
    <row r="18" spans="1:16" ht="15" hidden="1" customHeight="1" x14ac:dyDescent="0.25">
      <c r="B18" s="98">
        <f>CUMPRINC($B$4/12,$B$5*12,$B$6,1,24,0)</f>
        <v>-1000000.0000000001</v>
      </c>
      <c r="C18" s="98"/>
    </row>
    <row r="19" spans="1:16" ht="16.5" hidden="1" customHeight="1" x14ac:dyDescent="0.25">
      <c r="B19" s="99" t="s">
        <v>21</v>
      </c>
      <c r="C19" s="99"/>
      <c r="D19" s="99"/>
      <c r="E19" s="99"/>
      <c r="F19" s="99"/>
    </row>
    <row r="20" spans="1:16" ht="6.75" hidden="1" customHeight="1" x14ac:dyDescent="0.25">
      <c r="B20" s="25"/>
      <c r="C20" s="25"/>
      <c r="D20" s="25"/>
      <c r="E20" s="25"/>
      <c r="F20" s="25"/>
    </row>
    <row r="21" spans="1:16" hidden="1" x14ac:dyDescent="0.25">
      <c r="A21" s="103" t="s">
        <v>22</v>
      </c>
      <c r="B21" s="103"/>
      <c r="C21" s="103"/>
      <c r="D21" s="103"/>
      <c r="E21" s="103"/>
      <c r="F21" s="103"/>
      <c r="G21" s="103"/>
    </row>
    <row r="22" spans="1:16" ht="7.5" customHeight="1" x14ac:dyDescent="0.25"/>
    <row r="23" spans="1:16" ht="22.5" customHeight="1" x14ac:dyDescent="0.25">
      <c r="A23" s="101" t="s">
        <v>23</v>
      </c>
      <c r="B23" s="101"/>
      <c r="C23" s="101"/>
      <c r="D23" s="101"/>
      <c r="E23" s="101"/>
      <c r="F23" s="101"/>
      <c r="G23" s="101"/>
    </row>
    <row r="24" spans="1:16" ht="7.5" customHeight="1" x14ac:dyDescent="0.25"/>
    <row r="25" spans="1:16" ht="17.25" customHeight="1" x14ac:dyDescent="0.25">
      <c r="A25" s="105" t="s">
        <v>12</v>
      </c>
      <c r="B25" s="105"/>
      <c r="C25" s="105"/>
      <c r="D25" s="105"/>
      <c r="E25" s="105"/>
      <c r="F25" s="105"/>
      <c r="G25" s="105"/>
      <c r="I25" s="35" t="s">
        <v>27</v>
      </c>
      <c r="J25" s="97" t="s">
        <v>2</v>
      </c>
      <c r="K25" s="97"/>
      <c r="L25" s="97"/>
      <c r="M25" s="97"/>
      <c r="N25" s="97"/>
      <c r="O25" s="97"/>
      <c r="P25" s="97"/>
    </row>
    <row r="26" spans="1:16" ht="18" customHeight="1" x14ac:dyDescent="0.25">
      <c r="A26" s="2"/>
      <c r="B26" s="24" t="s">
        <v>13</v>
      </c>
      <c r="C26" s="104">
        <f>PMT(B4/12,B5*12,B6)</f>
        <v>-45684.742279173093</v>
      </c>
      <c r="D26" s="104"/>
      <c r="E26" s="106" t="s">
        <v>36</v>
      </c>
      <c r="F26" s="2"/>
      <c r="G26" s="2"/>
      <c r="I26" s="36" t="s">
        <v>9</v>
      </c>
      <c r="J26" s="29" t="s">
        <v>28</v>
      </c>
    </row>
    <row r="27" spans="1:16" ht="18.75" customHeight="1" thickBot="1" x14ac:dyDescent="0.3">
      <c r="B27" s="12" t="s">
        <v>7</v>
      </c>
      <c r="C27" s="13" t="s">
        <v>8</v>
      </c>
      <c r="D27" s="14" t="s">
        <v>9</v>
      </c>
      <c r="E27" s="14" t="s">
        <v>10</v>
      </c>
      <c r="F27" s="15" t="s">
        <v>11</v>
      </c>
      <c r="G27" s="15" t="s">
        <v>6</v>
      </c>
    </row>
    <row r="28" spans="1:16" ht="13.8" thickTop="1" x14ac:dyDescent="0.25">
      <c r="B28" s="8">
        <v>1</v>
      </c>
      <c r="C28" s="9">
        <v>1</v>
      </c>
      <c r="D28" s="10">
        <f>CUMIPMT($B$4/12,$B$5*12,$B$6,B28,C28,0)</f>
        <v>-7499.9999999999927</v>
      </c>
      <c r="E28" s="30">
        <f>CUMPRINC($B$4/12,$B$5*12,$B$6,B28,C28,0)</f>
        <v>-38184.742279173101</v>
      </c>
      <c r="F28" s="11">
        <f>D28+E28</f>
        <v>-45684.742279173093</v>
      </c>
      <c r="G28" s="11"/>
      <c r="J28" s="33" t="s">
        <v>24</v>
      </c>
    </row>
    <row r="29" spans="1:16" x14ac:dyDescent="0.25">
      <c r="B29" s="4">
        <v>2</v>
      </c>
      <c r="C29" s="5">
        <v>2</v>
      </c>
      <c r="D29" s="10">
        <f t="shared" ref="D29:D51" si="0">CUMIPMT($B$4/12,$B$5*12,$B$6,B29,C29,0)</f>
        <v>-7213.6144329061935</v>
      </c>
      <c r="E29" s="30">
        <f t="shared" ref="E29:E51" si="1">CUMPRINC($B$4/12,$B$5*12,$B$6,B29,C29,0)</f>
        <v>-38471.1278462669</v>
      </c>
      <c r="F29" s="7">
        <f t="shared" ref="F29:F51" si="2">D29+E29</f>
        <v>-45684.742279173093</v>
      </c>
      <c r="G29" s="7"/>
      <c r="J29" s="33" t="s">
        <v>25</v>
      </c>
    </row>
    <row r="30" spans="1:16" x14ac:dyDescent="0.25">
      <c r="B30" s="4">
        <v>3</v>
      </c>
      <c r="C30" s="5">
        <v>3</v>
      </c>
      <c r="D30" s="10">
        <f t="shared" si="0"/>
        <v>-6925.0809740591867</v>
      </c>
      <c r="E30" s="30">
        <f t="shared" si="1"/>
        <v>-38759.661305113907</v>
      </c>
      <c r="F30" s="7">
        <f t="shared" si="2"/>
        <v>-45684.742279173093</v>
      </c>
      <c r="G30" s="7"/>
      <c r="J30" s="33" t="s">
        <v>26</v>
      </c>
    </row>
    <row r="31" spans="1:16" x14ac:dyDescent="0.25">
      <c r="B31" s="4">
        <v>4</v>
      </c>
      <c r="C31" s="5">
        <v>4</v>
      </c>
      <c r="D31" s="10">
        <f t="shared" si="0"/>
        <v>-6634.383514270834</v>
      </c>
      <c r="E31" s="30">
        <f t="shared" si="1"/>
        <v>-39050.358764902259</v>
      </c>
      <c r="F31" s="7">
        <f t="shared" si="2"/>
        <v>-45684.742279173093</v>
      </c>
      <c r="G31" s="7"/>
      <c r="J31" s="34"/>
    </row>
    <row r="32" spans="1:16" x14ac:dyDescent="0.25">
      <c r="B32" s="4">
        <v>5</v>
      </c>
      <c r="C32" s="5">
        <v>5</v>
      </c>
      <c r="D32" s="10">
        <f t="shared" si="0"/>
        <v>-6341.5058235340693</v>
      </c>
      <c r="E32" s="30">
        <f t="shared" si="1"/>
        <v>-39343.236455639024</v>
      </c>
      <c r="F32" s="7">
        <f t="shared" si="2"/>
        <v>-45684.742279173093</v>
      </c>
      <c r="G32" s="7"/>
      <c r="I32" s="87" t="s">
        <v>35</v>
      </c>
      <c r="J32" s="34"/>
    </row>
    <row r="33" spans="2:7" x14ac:dyDescent="0.25">
      <c r="B33" s="4">
        <v>6</v>
      </c>
      <c r="C33" s="5">
        <v>6</v>
      </c>
      <c r="D33" s="10">
        <f t="shared" si="0"/>
        <v>-6046.431550116773</v>
      </c>
      <c r="E33" s="30">
        <f t="shared" si="1"/>
        <v>-39638.31072905632</v>
      </c>
      <c r="F33" s="7">
        <f t="shared" si="2"/>
        <v>-45684.742279173093</v>
      </c>
      <c r="G33" s="7"/>
    </row>
    <row r="34" spans="2:7" x14ac:dyDescent="0.25">
      <c r="B34" s="4">
        <v>7</v>
      </c>
      <c r="C34" s="5">
        <v>7</v>
      </c>
      <c r="D34" s="10">
        <f t="shared" si="0"/>
        <v>-5749.144219648857</v>
      </c>
      <c r="E34" s="30">
        <f t="shared" si="1"/>
        <v>-39935.598059524236</v>
      </c>
      <c r="F34" s="7">
        <f t="shared" si="2"/>
        <v>-45684.742279173093</v>
      </c>
      <c r="G34" s="7"/>
    </row>
    <row r="35" spans="2:7" x14ac:dyDescent="0.25">
      <c r="B35" s="4">
        <v>8</v>
      </c>
      <c r="C35" s="5">
        <v>8</v>
      </c>
      <c r="D35" s="10">
        <f t="shared" si="0"/>
        <v>-5449.627234202424</v>
      </c>
      <c r="E35" s="30">
        <f t="shared" si="1"/>
        <v>-40235.115044970669</v>
      </c>
      <c r="F35" s="7">
        <f t="shared" si="2"/>
        <v>-45684.742279173093</v>
      </c>
      <c r="G35" s="7"/>
    </row>
    <row r="36" spans="2:7" x14ac:dyDescent="0.25">
      <c r="B36" s="4">
        <v>9</v>
      </c>
      <c r="C36" s="5">
        <v>9</v>
      </c>
      <c r="D36" s="10">
        <f t="shared" si="0"/>
        <v>-5147.863871365138</v>
      </c>
      <c r="E36" s="30">
        <f t="shared" si="1"/>
        <v>-40536.878407807955</v>
      </c>
      <c r="F36" s="7">
        <f t="shared" si="2"/>
        <v>-45684.742279173093</v>
      </c>
      <c r="G36" s="7"/>
    </row>
    <row r="37" spans="2:7" x14ac:dyDescent="0.25">
      <c r="B37" s="4">
        <v>10</v>
      </c>
      <c r="C37" s="5">
        <v>10</v>
      </c>
      <c r="D37" s="10">
        <f t="shared" si="0"/>
        <v>-4843.8372833065805</v>
      </c>
      <c r="E37" s="30">
        <f t="shared" si="1"/>
        <v>-40840.904995866513</v>
      </c>
      <c r="F37" s="7">
        <f t="shared" si="2"/>
        <v>-45684.742279173093</v>
      </c>
      <c r="G37" s="7"/>
    </row>
    <row r="38" spans="2:7" x14ac:dyDescent="0.25">
      <c r="B38" s="4">
        <v>11</v>
      </c>
      <c r="C38" s="5">
        <v>11</v>
      </c>
      <c r="D38" s="10">
        <f t="shared" si="0"/>
        <v>-4537.5304958375782</v>
      </c>
      <c r="E38" s="30">
        <f t="shared" si="1"/>
        <v>-41147.211783335515</v>
      </c>
      <c r="F38" s="7">
        <f t="shared" si="2"/>
        <v>-45684.742279173093</v>
      </c>
      <c r="G38" s="7"/>
    </row>
    <row r="39" spans="2:7" x14ac:dyDescent="0.25">
      <c r="B39" s="4">
        <v>12</v>
      </c>
      <c r="C39" s="5">
        <v>12</v>
      </c>
      <c r="D39" s="10">
        <f t="shared" si="0"/>
        <v>-4228.926407462568</v>
      </c>
      <c r="E39" s="30">
        <f t="shared" si="1"/>
        <v>-41455.815871710525</v>
      </c>
      <c r="F39" s="7">
        <f t="shared" si="2"/>
        <v>-45684.742279173093</v>
      </c>
      <c r="G39" s="7"/>
    </row>
    <row r="40" spans="2:7" x14ac:dyDescent="0.25">
      <c r="B40" s="4">
        <v>13</v>
      </c>
      <c r="C40" s="5">
        <v>13</v>
      </c>
      <c r="D40" s="10">
        <f t="shared" si="0"/>
        <v>-3918.0077884247366</v>
      </c>
      <c r="E40" s="30">
        <f t="shared" si="1"/>
        <v>-41766.734490748357</v>
      </c>
      <c r="F40" s="7">
        <f t="shared" si="2"/>
        <v>-45684.742279173093</v>
      </c>
      <c r="G40" s="7"/>
    </row>
    <row r="41" spans="2:7" x14ac:dyDescent="0.25">
      <c r="B41" s="4">
        <v>14</v>
      </c>
      <c r="C41" s="5">
        <v>14</v>
      </c>
      <c r="D41" s="10">
        <f t="shared" si="0"/>
        <v>-3604.7572797441317</v>
      </c>
      <c r="E41" s="30">
        <f t="shared" si="1"/>
        <v>-42079.984999428962</v>
      </c>
      <c r="F41" s="7">
        <f t="shared" si="2"/>
        <v>-45684.742279173093</v>
      </c>
      <c r="G41" s="7"/>
    </row>
    <row r="42" spans="2:7" x14ac:dyDescent="0.25">
      <c r="B42" s="4">
        <v>15</v>
      </c>
      <c r="C42" s="5">
        <v>15</v>
      </c>
      <c r="D42" s="10">
        <f t="shared" si="0"/>
        <v>-3289.1573922484022</v>
      </c>
      <c r="E42" s="30">
        <f t="shared" si="1"/>
        <v>-42395.584886924691</v>
      </c>
      <c r="F42" s="7">
        <f t="shared" si="2"/>
        <v>-45684.742279173093</v>
      </c>
      <c r="G42" s="7"/>
    </row>
    <row r="43" spans="2:7" x14ac:dyDescent="0.25">
      <c r="B43" s="4">
        <v>16</v>
      </c>
      <c r="C43" s="5">
        <v>16</v>
      </c>
      <c r="D43" s="10">
        <f t="shared" si="0"/>
        <v>-2971.1905055964744</v>
      </c>
      <c r="E43" s="30">
        <f t="shared" si="1"/>
        <v>-42713.551773576619</v>
      </c>
      <c r="F43" s="7">
        <f t="shared" si="2"/>
        <v>-45684.742279173093</v>
      </c>
      <c r="G43" s="7"/>
    </row>
    <row r="44" spans="2:7" x14ac:dyDescent="0.25">
      <c r="B44" s="4">
        <v>17</v>
      </c>
      <c r="C44" s="5">
        <v>17</v>
      </c>
      <c r="D44" s="10">
        <f t="shared" si="0"/>
        <v>-2650.838867294653</v>
      </c>
      <c r="E44" s="30">
        <f t="shared" si="1"/>
        <v>-43033.90341187844</v>
      </c>
      <c r="F44" s="7">
        <f t="shared" si="2"/>
        <v>-45684.742279173093</v>
      </c>
      <c r="G44" s="7"/>
    </row>
    <row r="45" spans="2:7" x14ac:dyDescent="0.25">
      <c r="B45" s="4">
        <v>18</v>
      </c>
      <c r="C45" s="5">
        <v>18</v>
      </c>
      <c r="D45" s="10">
        <f t="shared" si="0"/>
        <v>-2328.0845917055631</v>
      </c>
      <c r="E45" s="30">
        <f t="shared" si="1"/>
        <v>-43356.65768746753</v>
      </c>
      <c r="F45" s="7">
        <f t="shared" si="2"/>
        <v>-45684.742279173093</v>
      </c>
      <c r="G45" s="7"/>
    </row>
    <row r="46" spans="2:7" x14ac:dyDescent="0.25">
      <c r="B46" s="4">
        <v>19</v>
      </c>
      <c r="C46" s="5">
        <v>19</v>
      </c>
      <c r="D46" s="10">
        <f t="shared" si="0"/>
        <v>-2002.9096590495537</v>
      </c>
      <c r="E46" s="30">
        <f t="shared" si="1"/>
        <v>-43681.83262012354</v>
      </c>
      <c r="F46" s="7">
        <f t="shared" si="2"/>
        <v>-45684.742279173093</v>
      </c>
      <c r="G46" s="7"/>
    </row>
    <row r="47" spans="2:7" x14ac:dyDescent="0.25">
      <c r="B47" s="4">
        <v>20</v>
      </c>
      <c r="C47" s="5">
        <v>20</v>
      </c>
      <c r="D47" s="10">
        <f t="shared" si="0"/>
        <v>-1675.2959143986227</v>
      </c>
      <c r="E47" s="30">
        <f t="shared" si="1"/>
        <v>-44009.446364774471</v>
      </c>
      <c r="F47" s="7">
        <f t="shared" si="2"/>
        <v>-45684.742279173093</v>
      </c>
      <c r="G47" s="7"/>
    </row>
    <row r="48" spans="2:7" x14ac:dyDescent="0.25">
      <c r="B48" s="4">
        <v>21</v>
      </c>
      <c r="C48" s="5">
        <v>21</v>
      </c>
      <c r="D48" s="10">
        <f t="shared" si="0"/>
        <v>-1345.225066662817</v>
      </c>
      <c r="E48" s="30">
        <f t="shared" si="1"/>
        <v>-44339.517212510276</v>
      </c>
      <c r="F48" s="7">
        <f t="shared" si="2"/>
        <v>-45684.742279173093</v>
      </c>
      <c r="G48" s="7"/>
    </row>
    <row r="49" spans="1:10" x14ac:dyDescent="0.25">
      <c r="B49" s="4">
        <v>22</v>
      </c>
      <c r="C49" s="5">
        <v>22</v>
      </c>
      <c r="D49" s="10">
        <f t="shared" si="0"/>
        <v>-1012.6786875689941</v>
      </c>
      <c r="E49" s="30">
        <f t="shared" si="1"/>
        <v>-44672.063591604099</v>
      </c>
      <c r="F49" s="7">
        <f t="shared" si="2"/>
        <v>-45684.742279173093</v>
      </c>
      <c r="G49" s="7"/>
      <c r="J49" s="3"/>
    </row>
    <row r="50" spans="1:10" x14ac:dyDescent="0.25">
      <c r="B50" s="4">
        <v>23</v>
      </c>
      <c r="C50" s="5">
        <v>23</v>
      </c>
      <c r="D50" s="10">
        <f t="shared" si="0"/>
        <v>-677.63821063195792</v>
      </c>
      <c r="E50" s="30">
        <f t="shared" si="1"/>
        <v>-45007.104068541135</v>
      </c>
      <c r="F50" s="7">
        <f t="shared" si="2"/>
        <v>-45684.742279173093</v>
      </c>
      <c r="G50" s="7"/>
      <c r="J50" s="3"/>
    </row>
    <row r="51" spans="1:10" ht="13.8" thickBot="1" x14ac:dyDescent="0.3">
      <c r="B51" s="16">
        <v>24</v>
      </c>
      <c r="C51" s="17">
        <v>24</v>
      </c>
      <c r="D51" s="10">
        <f t="shared" si="0"/>
        <v>-340.08493011790415</v>
      </c>
      <c r="E51" s="30">
        <f t="shared" si="1"/>
        <v>-45344.657349055189</v>
      </c>
      <c r="F51" s="19">
        <f t="shared" si="2"/>
        <v>-45684.742279173093</v>
      </c>
      <c r="G51" s="19"/>
      <c r="J51" s="3"/>
    </row>
    <row r="52" spans="1:10" ht="18" customHeight="1" x14ac:dyDescent="0.25">
      <c r="B52" s="20" t="s">
        <v>11</v>
      </c>
      <c r="C52" s="21"/>
      <c r="D52" s="22">
        <f>SUM(D28:D51)</f>
        <v>-96433.814700154006</v>
      </c>
      <c r="E52" s="22">
        <f>SUM(E28:E51)</f>
        <v>-1000000.0000000001</v>
      </c>
      <c r="F52" s="23">
        <f>SUM(F28:F51)</f>
        <v>-1096433.8147001544</v>
      </c>
      <c r="G52" s="23"/>
    </row>
    <row r="53" spans="1:10" x14ac:dyDescent="0.25">
      <c r="J53" s="3"/>
    </row>
    <row r="54" spans="1:10" x14ac:dyDescent="0.25">
      <c r="A54" s="103" t="s">
        <v>22</v>
      </c>
      <c r="B54" s="103"/>
      <c r="C54" s="103"/>
      <c r="D54" s="103"/>
      <c r="E54" s="103"/>
      <c r="F54" s="103"/>
      <c r="G54" s="103"/>
    </row>
  </sheetData>
  <mergeCells count="23">
    <mergeCell ref="A54:G54"/>
    <mergeCell ref="A23:G23"/>
    <mergeCell ref="A21:G21"/>
    <mergeCell ref="C26:D26"/>
    <mergeCell ref="B10:F10"/>
    <mergeCell ref="B11:F11"/>
    <mergeCell ref="B13:F13"/>
    <mergeCell ref="A25:G25"/>
    <mergeCell ref="B19:F19"/>
    <mergeCell ref="B17:F17"/>
    <mergeCell ref="C4:E4"/>
    <mergeCell ref="C5:E5"/>
    <mergeCell ref="C6:E6"/>
    <mergeCell ref="A1:G1"/>
    <mergeCell ref="A2:G2"/>
    <mergeCell ref="E8:F8"/>
    <mergeCell ref="J25:P25"/>
    <mergeCell ref="B18:C18"/>
    <mergeCell ref="B8:C8"/>
    <mergeCell ref="B14:C14"/>
    <mergeCell ref="B15:F15"/>
    <mergeCell ref="B9:C9"/>
    <mergeCell ref="E9:F9"/>
  </mergeCells>
  <hyperlinks>
    <hyperlink ref="A2:G2" r:id="rId1" display="http://office.lasakovi.com" xr:uid="{00000000-0004-0000-0200-000000000000}"/>
  </hyperlinks>
  <pageMargins left="0.7" right="0.7" top="0.78740157499999996" bottom="0.78740157499999996" header="0.3" footer="0.3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Úvod</vt:lpstr>
      <vt:lpstr>vypočty-ukol</vt:lpstr>
      <vt:lpstr>vypočty-řešení</vt:lpstr>
    </vt:vector>
  </TitlesOfParts>
  <Company>http://office.lasakovi.com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Lasák</dc:creator>
  <cp:lastModifiedBy>Pavel La</cp:lastModifiedBy>
  <dcterms:created xsi:type="dcterms:W3CDTF">2015-01-07T07:01:46Z</dcterms:created>
  <dcterms:modified xsi:type="dcterms:W3CDTF">2020-03-16T11:55:41Z</dcterms:modified>
</cp:coreProperties>
</file>