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2379\Documents\Brno teaching\Financial management\Seminars\"/>
    </mc:Choice>
  </mc:AlternateContent>
  <xr:revisionPtr revIDLastSave="0" documentId="13_ncr:1_{7E413937-3C89-4FA1-96B4-3879BE502068}" xr6:coauthVersionLast="47" xr6:coauthVersionMax="47" xr10:uidLastSave="{00000000-0000-0000-0000-000000000000}"/>
  <bookViews>
    <workbookView xWindow="-108" yWindow="-108" windowWidth="23256" windowHeight="12456" activeTab="1" xr2:uid="{A01B50E1-A69D-491D-B240-6126CEB6B38F}"/>
  </bookViews>
  <sheets>
    <sheet name="Balance sheet" sheetId="1" r:id="rId1"/>
    <sheet name="Income statement" sheetId="2" r:id="rId2"/>
    <sheet name="Statement stockholder equity" sheetId="3" r:id="rId3"/>
    <sheet name="Statement cash flow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9" i="2"/>
  <c r="B13" i="4"/>
  <c r="B13" i="2"/>
  <c r="B10" i="2"/>
  <c r="B20" i="4"/>
  <c r="B17" i="4"/>
  <c r="B10" i="4"/>
  <c r="C7" i="3"/>
  <c r="B7" i="3"/>
  <c r="B22" i="2"/>
  <c r="F6" i="2" s="1"/>
  <c r="B7" i="2"/>
  <c r="B25" i="1"/>
  <c r="B24" i="1"/>
  <c r="B20" i="1"/>
  <c r="B17" i="1"/>
  <c r="B11" i="1"/>
  <c r="B7" i="1"/>
  <c r="F10" i="1"/>
  <c r="F6" i="1"/>
  <c r="B14" i="2" l="1"/>
  <c r="F8" i="1"/>
</calcChain>
</file>

<file path=xl/sharedStrings.xml><?xml version="1.0" encoding="utf-8"?>
<sst xmlns="http://schemas.openxmlformats.org/spreadsheetml/2006/main" count="82" uniqueCount="73">
  <si>
    <t>Current Assets</t>
  </si>
  <si>
    <t>Cash</t>
  </si>
  <si>
    <t>Accounts Receivable</t>
  </si>
  <si>
    <t>Inventory</t>
  </si>
  <si>
    <t>Total Current Assets</t>
  </si>
  <si>
    <t>Non-Current Assets</t>
  </si>
  <si>
    <t>Property, Plant &amp; Equipment</t>
  </si>
  <si>
    <t>Accumulated Depreciation</t>
  </si>
  <si>
    <t>Total Non-Current Assets</t>
  </si>
  <si>
    <t>Total Assets</t>
  </si>
  <si>
    <t>Current Liabilities</t>
  </si>
  <si>
    <t>Accounts Payable</t>
  </si>
  <si>
    <t>Short-term Debt</t>
  </si>
  <si>
    <t>Total Current Liabilities</t>
  </si>
  <si>
    <t>Non-Current Liabilities</t>
  </si>
  <si>
    <t>Long-term Debt</t>
  </si>
  <si>
    <t>Total Liabilities</t>
  </si>
  <si>
    <t>Stockholders' Equity</t>
  </si>
  <si>
    <t>Common Stock</t>
  </si>
  <si>
    <t>Retained Earnings</t>
  </si>
  <si>
    <t>Total Stockholders' Equity</t>
  </si>
  <si>
    <t>Total Liabilities and Stockholders' Equity</t>
  </si>
  <si>
    <t>Revenue</t>
  </si>
  <si>
    <t>Selling, General, and Administrative Expenses</t>
  </si>
  <si>
    <t>Depreciation Expense</t>
  </si>
  <si>
    <t>Interest Expense</t>
  </si>
  <si>
    <t>Income Tax Expense</t>
  </si>
  <si>
    <t>Net Income</t>
  </si>
  <si>
    <t>Beginning Balance</t>
  </si>
  <si>
    <t>Issuance of Common Stock</t>
  </si>
  <si>
    <t>Dividends</t>
  </si>
  <si>
    <t>Ending Balance</t>
  </si>
  <si>
    <t>Adjustments for Non-Cash Items</t>
  </si>
  <si>
    <t>Changes in Working Capital</t>
  </si>
  <si>
    <t>(Increase) Decrease in Accounts Receivable</t>
  </si>
  <si>
    <t>(Increase) Decrease in Inventory</t>
  </si>
  <si>
    <t>Increase (Decrease) in Accounts Payable</t>
  </si>
  <si>
    <t>Net Cash Provided by Operating Activities</t>
  </si>
  <si>
    <t>Purchase of Property, Plant &amp; Equipment</t>
  </si>
  <si>
    <t>Net Cash Used in Investing Activities</t>
  </si>
  <si>
    <t>Proceeds from Issuance of Debt</t>
  </si>
  <si>
    <t>Repayment of Debt</t>
  </si>
  <si>
    <t>Net Cash Provided by Financing Activities</t>
  </si>
  <si>
    <t>Net Increase in Cash</t>
  </si>
  <si>
    <t>Cash at Beginning of Period</t>
  </si>
  <si>
    <t>Cash at End of Period</t>
  </si>
  <si>
    <t>Market to book ratio</t>
  </si>
  <si>
    <t>Number of shares outstanding</t>
  </si>
  <si>
    <t>Share price</t>
  </si>
  <si>
    <t>Market capitalization</t>
  </si>
  <si>
    <t>Enterprise value</t>
  </si>
  <si>
    <t>Cost of Goods Sold (COGS)</t>
  </si>
  <si>
    <t>Gross Profit</t>
  </si>
  <si>
    <t>Operating Expenses</t>
  </si>
  <si>
    <t>Operating Income</t>
  </si>
  <si>
    <t>Other Income and Expenses</t>
  </si>
  <si>
    <t>Total Other Expenses</t>
  </si>
  <si>
    <t>Income Before Taxes</t>
  </si>
  <si>
    <t>ASSETS</t>
  </si>
  <si>
    <t>LIABILITIES AND STOCKHOLDERS' EQUITY</t>
  </si>
  <si>
    <t>Non-Operating Income</t>
  </si>
  <si>
    <t>Investment Income</t>
  </si>
  <si>
    <t>Total Non-Operating Income</t>
  </si>
  <si>
    <t>Non-Operating Expenses</t>
  </si>
  <si>
    <t>Loss from Asset Sale</t>
  </si>
  <si>
    <t>Total Non-Operating Expenses</t>
  </si>
  <si>
    <t>EBIT (Earnings Before Interest and Taxes)</t>
  </si>
  <si>
    <t>December 31, 2023</t>
  </si>
  <si>
    <t>Earnings per share</t>
  </si>
  <si>
    <t>Operating Activities</t>
  </si>
  <si>
    <t>Investing Activities</t>
  </si>
  <si>
    <t>Financing Activities</t>
  </si>
  <si>
    <t>EBITDA (Earnings Before Interest ,Taxes, Depreciation and Amortization)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</si>
</sst>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4F5F-AE74-4B14-B8FC-2B2EAB756DA6}">
  <dimension ref="A1:F25"/>
  <sheetViews>
    <sheetView topLeftCell="A11" zoomScaleNormal="100" workbookViewId="0">
      <selection activeCell="F10" sqref="F10"/>
    </sheetView>
  </sheetViews>
  <sheetFormatPr defaultRowHeight="14.4" x14ac:dyDescent="0.3"/>
  <cols>
    <col min="1" max="1" width="19.44140625" customWidth="1"/>
    <col min="2" max="2" width="18.44140625" customWidth="1"/>
    <col min="5" max="5" width="25.109375" customWidth="1"/>
    <col min="6" max="6" width="14" customWidth="1"/>
  </cols>
  <sheetData>
    <row r="1" spans="1:6" x14ac:dyDescent="0.3">
      <c r="A1" s="1"/>
      <c r="B1" s="1" t="s">
        <v>67</v>
      </c>
    </row>
    <row r="2" spans="1:6" x14ac:dyDescent="0.3">
      <c r="A2" s="3" t="s">
        <v>58</v>
      </c>
      <c r="B2" s="2"/>
    </row>
    <row r="3" spans="1:6" x14ac:dyDescent="0.3">
      <c r="A3" s="3" t="s">
        <v>0</v>
      </c>
      <c r="B3" s="2"/>
    </row>
    <row r="4" spans="1:6" x14ac:dyDescent="0.3">
      <c r="A4" s="2" t="s">
        <v>1</v>
      </c>
      <c r="B4" s="2">
        <v>50000</v>
      </c>
      <c r="E4" s="5" t="s">
        <v>47</v>
      </c>
      <c r="F4" s="5">
        <v>18000</v>
      </c>
    </row>
    <row r="5" spans="1:6" x14ac:dyDescent="0.3">
      <c r="A5" s="2" t="s">
        <v>2</v>
      </c>
      <c r="B5" s="2">
        <v>30000</v>
      </c>
      <c r="E5" s="5" t="s">
        <v>48</v>
      </c>
      <c r="F5" s="5">
        <v>10</v>
      </c>
    </row>
    <row r="6" spans="1:6" x14ac:dyDescent="0.3">
      <c r="A6" s="2" t="s">
        <v>3</v>
      </c>
      <c r="B6" s="2">
        <v>20000</v>
      </c>
      <c r="E6" s="4" t="s">
        <v>49</v>
      </c>
      <c r="F6" s="4">
        <f>F4*F5</f>
        <v>180000</v>
      </c>
    </row>
    <row r="7" spans="1:6" x14ac:dyDescent="0.3">
      <c r="A7" s="6" t="s">
        <v>4</v>
      </c>
      <c r="B7" s="7">
        <f>B4+B5+B6</f>
        <v>100000</v>
      </c>
      <c r="E7" s="5"/>
      <c r="F7" s="5"/>
    </row>
    <row r="8" spans="1:6" x14ac:dyDescent="0.3">
      <c r="A8" s="3" t="s">
        <v>5</v>
      </c>
      <c r="B8" s="2"/>
      <c r="E8" s="4" t="s">
        <v>46</v>
      </c>
      <c r="F8" s="4">
        <f>F6/B24</f>
        <v>1.2</v>
      </c>
    </row>
    <row r="9" spans="1:6" ht="28.8" x14ac:dyDescent="0.3">
      <c r="A9" s="2" t="s">
        <v>6</v>
      </c>
      <c r="B9" s="2">
        <v>200000</v>
      </c>
      <c r="E9" s="5"/>
      <c r="F9" s="5"/>
    </row>
    <row r="10" spans="1:6" ht="28.8" x14ac:dyDescent="0.3">
      <c r="A10" s="2" t="s">
        <v>7</v>
      </c>
      <c r="B10" s="2">
        <v>-50000</v>
      </c>
      <c r="E10" s="4" t="s">
        <v>50</v>
      </c>
      <c r="F10" s="4">
        <f>F6+B16+B19-B4</f>
        <v>210000</v>
      </c>
    </row>
    <row r="11" spans="1:6" ht="28.8" x14ac:dyDescent="0.3">
      <c r="A11" s="6" t="s">
        <v>8</v>
      </c>
      <c r="B11" s="7">
        <f>B9+B10</f>
        <v>150000</v>
      </c>
      <c r="E11" s="5"/>
      <c r="F11" s="5"/>
    </row>
    <row r="12" spans="1:6" x14ac:dyDescent="0.3">
      <c r="A12" s="3" t="s">
        <v>9</v>
      </c>
      <c r="B12" s="3">
        <v>250000</v>
      </c>
      <c r="E12" s="5"/>
      <c r="F12" s="5"/>
    </row>
    <row r="13" spans="1:6" ht="43.2" x14ac:dyDescent="0.3">
      <c r="A13" s="3" t="s">
        <v>59</v>
      </c>
      <c r="B13" s="2"/>
      <c r="E13" s="5"/>
      <c r="F13" s="5"/>
    </row>
    <row r="14" spans="1:6" x14ac:dyDescent="0.3">
      <c r="A14" s="3" t="s">
        <v>10</v>
      </c>
      <c r="B14" s="2"/>
      <c r="E14" s="5"/>
      <c r="F14" s="5"/>
    </row>
    <row r="15" spans="1:6" x14ac:dyDescent="0.3">
      <c r="A15" s="2" t="s">
        <v>11</v>
      </c>
      <c r="B15" s="2">
        <v>20000</v>
      </c>
      <c r="E15" s="5"/>
      <c r="F15" s="5"/>
    </row>
    <row r="16" spans="1:6" x14ac:dyDescent="0.3">
      <c r="A16" s="2" t="s">
        <v>12</v>
      </c>
      <c r="B16" s="2">
        <v>10000</v>
      </c>
      <c r="E16" s="5"/>
      <c r="F16" s="5"/>
    </row>
    <row r="17" spans="1:6" ht="28.8" x14ac:dyDescent="0.3">
      <c r="A17" s="6" t="s">
        <v>13</v>
      </c>
      <c r="B17" s="7">
        <f>B15+B16</f>
        <v>30000</v>
      </c>
      <c r="E17" s="5"/>
      <c r="F17" s="5"/>
    </row>
    <row r="18" spans="1:6" ht="28.8" x14ac:dyDescent="0.3">
      <c r="A18" s="3" t="s">
        <v>14</v>
      </c>
      <c r="B18" s="2"/>
      <c r="E18" s="5"/>
      <c r="F18" s="5"/>
    </row>
    <row r="19" spans="1:6" x14ac:dyDescent="0.3">
      <c r="A19" s="2" t="s">
        <v>15</v>
      </c>
      <c r="B19" s="2">
        <v>70000</v>
      </c>
      <c r="E19" s="5"/>
      <c r="F19" s="5"/>
    </row>
    <row r="20" spans="1:6" x14ac:dyDescent="0.3">
      <c r="A20" s="6" t="s">
        <v>16</v>
      </c>
      <c r="B20" s="6">
        <f>B17+B19</f>
        <v>100000</v>
      </c>
      <c r="E20" s="5"/>
      <c r="F20" s="5"/>
    </row>
    <row r="21" spans="1:6" x14ac:dyDescent="0.3">
      <c r="A21" s="3" t="s">
        <v>17</v>
      </c>
      <c r="B21" s="2"/>
      <c r="E21" s="5"/>
      <c r="F21" s="5"/>
    </row>
    <row r="22" spans="1:6" x14ac:dyDescent="0.3">
      <c r="A22" s="2" t="s">
        <v>18</v>
      </c>
      <c r="B22" s="2">
        <v>50000</v>
      </c>
      <c r="E22" s="5"/>
      <c r="F22" s="5"/>
    </row>
    <row r="23" spans="1:6" x14ac:dyDescent="0.3">
      <c r="A23" s="2" t="s">
        <v>19</v>
      </c>
      <c r="B23" s="2">
        <v>100000</v>
      </c>
      <c r="E23" s="5"/>
      <c r="F23" s="5"/>
    </row>
    <row r="24" spans="1:6" ht="28.8" x14ac:dyDescent="0.3">
      <c r="A24" s="6" t="s">
        <v>20</v>
      </c>
      <c r="B24" s="6">
        <f>B22+B23</f>
        <v>150000</v>
      </c>
      <c r="E24" s="5"/>
      <c r="F24" s="5"/>
    </row>
    <row r="25" spans="1:6" ht="28.8" x14ac:dyDescent="0.3">
      <c r="A25" s="6" t="s">
        <v>21</v>
      </c>
      <c r="B25" s="6">
        <f>B20+B24</f>
        <v>250000</v>
      </c>
      <c r="E25" s="5"/>
      <c r="F2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306-6427-47CE-A1F5-C02946FE58E5}">
  <dimension ref="A1:F22"/>
  <sheetViews>
    <sheetView tabSelected="1" workbookViewId="0">
      <selection activeCell="E15" sqref="E15"/>
    </sheetView>
  </sheetViews>
  <sheetFormatPr defaultRowHeight="14.4" x14ac:dyDescent="0.3"/>
  <cols>
    <col min="1" max="1" width="25.109375" customWidth="1"/>
    <col min="2" max="2" width="18.33203125" customWidth="1"/>
    <col min="5" max="5" width="25" customWidth="1"/>
  </cols>
  <sheetData>
    <row r="1" spans="1:6" x14ac:dyDescent="0.3">
      <c r="A1" s="1"/>
      <c r="B1" s="1" t="s">
        <v>67</v>
      </c>
    </row>
    <row r="2" spans="1:6" x14ac:dyDescent="0.3">
      <c r="A2" s="3" t="s">
        <v>22</v>
      </c>
      <c r="B2" s="2"/>
    </row>
    <row r="3" spans="1:6" x14ac:dyDescent="0.3">
      <c r="A3" s="3" t="s">
        <v>51</v>
      </c>
      <c r="B3" s="2">
        <v>120000</v>
      </c>
    </row>
    <row r="4" spans="1:6" x14ac:dyDescent="0.3">
      <c r="A4" s="3" t="s">
        <v>52</v>
      </c>
      <c r="B4" s="3">
        <v>80000</v>
      </c>
      <c r="E4" s="5" t="s">
        <v>47</v>
      </c>
      <c r="F4" s="5">
        <v>18000</v>
      </c>
    </row>
    <row r="5" spans="1:6" x14ac:dyDescent="0.3">
      <c r="A5" s="3" t="s">
        <v>53</v>
      </c>
      <c r="B5" s="2"/>
    </row>
    <row r="6" spans="1:6" ht="28.8" x14ac:dyDescent="0.3">
      <c r="A6" s="2" t="s">
        <v>23</v>
      </c>
      <c r="B6" s="2">
        <v>30000</v>
      </c>
      <c r="E6" s="4" t="s">
        <v>68</v>
      </c>
      <c r="F6" s="4">
        <f>B22/F4</f>
        <v>1.7222222222222223</v>
      </c>
    </row>
    <row r="7" spans="1:6" x14ac:dyDescent="0.3">
      <c r="A7" s="6" t="s">
        <v>54</v>
      </c>
      <c r="B7" s="6">
        <f>B4-B6</f>
        <v>50000</v>
      </c>
    </row>
    <row r="8" spans="1:6" x14ac:dyDescent="0.3">
      <c r="A8" s="3" t="s">
        <v>60</v>
      </c>
      <c r="B8" s="2"/>
      <c r="C8" s="2"/>
    </row>
    <row r="9" spans="1:6" x14ac:dyDescent="0.3">
      <c r="A9" s="2" t="s">
        <v>61</v>
      </c>
      <c r="B9" s="2">
        <v>5000</v>
      </c>
    </row>
    <row r="10" spans="1:6" x14ac:dyDescent="0.3">
      <c r="A10" s="6" t="s">
        <v>62</v>
      </c>
      <c r="B10" s="7">
        <f>B9</f>
        <v>5000</v>
      </c>
    </row>
    <row r="11" spans="1:6" x14ac:dyDescent="0.3">
      <c r="A11" s="3" t="s">
        <v>63</v>
      </c>
      <c r="B11" s="2"/>
    </row>
    <row r="12" spans="1:6" x14ac:dyDescent="0.3">
      <c r="A12" s="2" t="s">
        <v>64</v>
      </c>
      <c r="B12" s="2">
        <v>2000</v>
      </c>
    </row>
    <row r="13" spans="1:6" ht="28.8" x14ac:dyDescent="0.3">
      <c r="A13" s="6" t="s">
        <v>65</v>
      </c>
      <c r="B13" s="7">
        <f>B12</f>
        <v>2000</v>
      </c>
    </row>
    <row r="14" spans="1:6" ht="43.2" x14ac:dyDescent="0.3">
      <c r="A14" s="6" t="s">
        <v>72</v>
      </c>
      <c r="B14" s="6">
        <f>B7+B10-B13</f>
        <v>53000</v>
      </c>
    </row>
    <row r="15" spans="1:6" ht="28.8" x14ac:dyDescent="0.3">
      <c r="A15" s="6" t="s">
        <v>66</v>
      </c>
      <c r="B15" s="6">
        <f>B7+B10-B13-B17</f>
        <v>43000</v>
      </c>
    </row>
    <row r="16" spans="1:6" x14ac:dyDescent="0.3">
      <c r="A16" s="3" t="s">
        <v>55</v>
      </c>
      <c r="B16" s="2"/>
    </row>
    <row r="17" spans="1:2" x14ac:dyDescent="0.3">
      <c r="A17" s="2" t="s">
        <v>24</v>
      </c>
      <c r="B17" s="2">
        <v>10000</v>
      </c>
    </row>
    <row r="18" spans="1:2" x14ac:dyDescent="0.3">
      <c r="A18" s="2" t="s">
        <v>25</v>
      </c>
      <c r="B18" s="2">
        <v>5000</v>
      </c>
    </row>
    <row r="19" spans="1:2" x14ac:dyDescent="0.3">
      <c r="A19" s="6" t="s">
        <v>56</v>
      </c>
      <c r="B19" s="7">
        <f>B17+B18</f>
        <v>15000</v>
      </c>
    </row>
    <row r="20" spans="1:2" x14ac:dyDescent="0.3">
      <c r="A20" s="3" t="s">
        <v>57</v>
      </c>
      <c r="B20" s="3">
        <v>38000</v>
      </c>
    </row>
    <row r="21" spans="1:2" x14ac:dyDescent="0.3">
      <c r="A21" s="2" t="s">
        <v>26</v>
      </c>
      <c r="B21" s="2">
        <v>7000</v>
      </c>
    </row>
    <row r="22" spans="1:2" x14ac:dyDescent="0.3">
      <c r="A22" s="6" t="s">
        <v>27</v>
      </c>
      <c r="B22" s="6">
        <f>B20-B21</f>
        <v>31000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0B9B-301C-4B74-8F7D-837AE30AEC97}">
  <dimension ref="A1:C7"/>
  <sheetViews>
    <sheetView workbookViewId="0">
      <selection activeCell="F7" sqref="F7"/>
    </sheetView>
  </sheetViews>
  <sheetFormatPr defaultRowHeight="14.4" x14ac:dyDescent="0.3"/>
  <cols>
    <col min="1" max="1" width="14.44140625" customWidth="1"/>
    <col min="2" max="2" width="15" customWidth="1"/>
    <col min="3" max="3" width="17.33203125" customWidth="1"/>
  </cols>
  <sheetData>
    <row r="1" spans="1:3" x14ac:dyDescent="0.3">
      <c r="A1" s="1"/>
      <c r="B1" s="8" t="s">
        <v>67</v>
      </c>
      <c r="C1" s="8"/>
    </row>
    <row r="2" spans="1:3" x14ac:dyDescent="0.3">
      <c r="A2" s="2"/>
      <c r="B2" s="3" t="s">
        <v>18</v>
      </c>
      <c r="C2" s="3" t="s">
        <v>19</v>
      </c>
    </row>
    <row r="3" spans="1:3" ht="28.8" x14ac:dyDescent="0.3">
      <c r="A3" s="3" t="s">
        <v>28</v>
      </c>
      <c r="B3" s="2">
        <v>50000</v>
      </c>
      <c r="C3" s="2">
        <v>72000</v>
      </c>
    </row>
    <row r="4" spans="1:3" ht="28.8" x14ac:dyDescent="0.3">
      <c r="A4" s="2" t="s">
        <v>29</v>
      </c>
      <c r="B4" s="2">
        <v>0</v>
      </c>
      <c r="C4" s="2"/>
    </row>
    <row r="5" spans="1:3" x14ac:dyDescent="0.3">
      <c r="A5" s="2" t="s">
        <v>27</v>
      </c>
      <c r="B5" s="2"/>
      <c r="C5" s="2">
        <v>28000</v>
      </c>
    </row>
    <row r="6" spans="1:3" x14ac:dyDescent="0.3">
      <c r="A6" s="2" t="s">
        <v>30</v>
      </c>
      <c r="B6" s="2"/>
      <c r="C6" s="2">
        <v>0</v>
      </c>
    </row>
    <row r="7" spans="1:3" x14ac:dyDescent="0.3">
      <c r="A7" s="6" t="s">
        <v>31</v>
      </c>
      <c r="B7" s="7">
        <f>B3</f>
        <v>50000</v>
      </c>
      <c r="C7" s="7">
        <f>C3+C5</f>
        <v>100000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88C4-D7FA-4627-ACC2-C406176603EF}">
  <dimension ref="A1:B20"/>
  <sheetViews>
    <sheetView workbookViewId="0">
      <selection activeCell="B25" sqref="B25"/>
    </sheetView>
  </sheetViews>
  <sheetFormatPr defaultRowHeight="14.4" x14ac:dyDescent="0.3"/>
  <cols>
    <col min="1" max="1" width="26.6640625" customWidth="1"/>
    <col min="2" max="2" width="18.21875" customWidth="1"/>
  </cols>
  <sheetData>
    <row r="1" spans="1:2" x14ac:dyDescent="0.3">
      <c r="A1" s="1"/>
      <c r="B1" s="1" t="s">
        <v>67</v>
      </c>
    </row>
    <row r="2" spans="1:2" x14ac:dyDescent="0.3">
      <c r="A2" s="3" t="s">
        <v>69</v>
      </c>
      <c r="B2" s="2"/>
    </row>
    <row r="3" spans="1:2" x14ac:dyDescent="0.3">
      <c r="A3" s="2" t="s">
        <v>27</v>
      </c>
      <c r="B3" s="2">
        <v>28000</v>
      </c>
    </row>
    <row r="4" spans="1:2" ht="28.8" x14ac:dyDescent="0.3">
      <c r="A4" s="2" t="s">
        <v>32</v>
      </c>
      <c r="B4" s="2"/>
    </row>
    <row r="5" spans="1:2" x14ac:dyDescent="0.3">
      <c r="A5" s="2" t="s">
        <v>24</v>
      </c>
      <c r="B5" s="2">
        <v>10000</v>
      </c>
    </row>
    <row r="6" spans="1:2" x14ac:dyDescent="0.3">
      <c r="A6" s="2" t="s">
        <v>33</v>
      </c>
      <c r="B6" s="2"/>
    </row>
    <row r="7" spans="1:2" ht="28.8" x14ac:dyDescent="0.3">
      <c r="A7" s="2" t="s">
        <v>34</v>
      </c>
      <c r="B7" s="2">
        <v>-5000</v>
      </c>
    </row>
    <row r="8" spans="1:2" ht="28.8" x14ac:dyDescent="0.3">
      <c r="A8" s="2" t="s">
        <v>35</v>
      </c>
      <c r="B8" s="2">
        <v>-2000</v>
      </c>
    </row>
    <row r="9" spans="1:2" ht="28.8" x14ac:dyDescent="0.3">
      <c r="A9" s="2" t="s">
        <v>36</v>
      </c>
      <c r="B9" s="2">
        <v>3000</v>
      </c>
    </row>
    <row r="10" spans="1:2" ht="28.8" x14ac:dyDescent="0.3">
      <c r="A10" s="6" t="s">
        <v>37</v>
      </c>
      <c r="B10" s="6">
        <f>B3+B5+B7+B8+B9</f>
        <v>34000</v>
      </c>
    </row>
    <row r="11" spans="1:2" x14ac:dyDescent="0.3">
      <c r="A11" s="3" t="s">
        <v>70</v>
      </c>
      <c r="B11" s="2"/>
    </row>
    <row r="12" spans="1:2" ht="28.8" x14ac:dyDescent="0.3">
      <c r="A12" s="2" t="s">
        <v>38</v>
      </c>
      <c r="B12" s="2">
        <v>-20000</v>
      </c>
    </row>
    <row r="13" spans="1:2" ht="28.8" x14ac:dyDescent="0.3">
      <c r="A13" s="6" t="s">
        <v>39</v>
      </c>
      <c r="B13" s="6">
        <f>B12</f>
        <v>-20000</v>
      </c>
    </row>
    <row r="14" spans="1:2" x14ac:dyDescent="0.3">
      <c r="A14" s="3" t="s">
        <v>71</v>
      </c>
      <c r="B14" s="2"/>
    </row>
    <row r="15" spans="1:2" ht="28.8" x14ac:dyDescent="0.3">
      <c r="A15" s="2" t="s">
        <v>40</v>
      </c>
      <c r="B15" s="2">
        <v>10000</v>
      </c>
    </row>
    <row r="16" spans="1:2" x14ac:dyDescent="0.3">
      <c r="A16" s="2" t="s">
        <v>41</v>
      </c>
      <c r="B16" s="2">
        <v>-5000</v>
      </c>
    </row>
    <row r="17" spans="1:2" ht="28.8" x14ac:dyDescent="0.3">
      <c r="A17" s="6" t="s">
        <v>42</v>
      </c>
      <c r="B17" s="6">
        <f>B15+B16</f>
        <v>5000</v>
      </c>
    </row>
    <row r="18" spans="1:2" x14ac:dyDescent="0.3">
      <c r="A18" s="3" t="s">
        <v>43</v>
      </c>
      <c r="B18" s="3">
        <v>19000</v>
      </c>
    </row>
    <row r="19" spans="1:2" x14ac:dyDescent="0.3">
      <c r="A19" s="2" t="s">
        <v>44</v>
      </c>
      <c r="B19" s="2">
        <v>31000</v>
      </c>
    </row>
    <row r="20" spans="1:2" x14ac:dyDescent="0.3">
      <c r="A20" s="6" t="s">
        <v>45</v>
      </c>
      <c r="B20" s="6">
        <f>B18+B19</f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</vt:lpstr>
      <vt:lpstr>Income statement</vt:lpstr>
      <vt:lpstr>Statement stockholder equity</vt:lpstr>
      <vt:lpstr>Statement cash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Rigamonti</dc:creator>
  <cp:lastModifiedBy>Andrea Rigamonti</cp:lastModifiedBy>
  <dcterms:created xsi:type="dcterms:W3CDTF">2024-08-23T16:00:32Z</dcterms:created>
  <dcterms:modified xsi:type="dcterms:W3CDTF">2024-09-26T10:09:24Z</dcterms:modified>
</cp:coreProperties>
</file>