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8145"/>
  </bookViews>
  <sheets>
    <sheet name="List1" sheetId="1" r:id="rId1"/>
    <sheet name="Lis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W33" i="1"/>
  <c r="W34" i="1"/>
  <c r="W35" i="1"/>
  <c r="W36" i="1"/>
  <c r="W37" i="1"/>
  <c r="W38" i="1"/>
  <c r="W39" i="1"/>
  <c r="W40" i="1"/>
  <c r="Y40" i="1" l="1"/>
  <c r="X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Y39" i="1"/>
  <c r="X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Y38" i="1"/>
  <c r="X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Y37" i="1"/>
  <c r="X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Y36" i="1"/>
  <c r="X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Y35" i="1"/>
  <c r="X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Y34" i="1"/>
  <c r="X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Y33" i="1"/>
  <c r="X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Y32" i="1"/>
  <c r="X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<sst xmlns="http://schemas.openxmlformats.org/spreadsheetml/2006/main" count="91" uniqueCount="51">
  <si>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</si>
  <si>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</si>
  <si>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</si>
  <si>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</si>
  <si>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</si>
  <si>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</si>
  <si>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</si>
  <si>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</si>
  <si>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</si>
  <si>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</si>
  <si>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</si>
  <si>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</si>
  <si>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</si>
  <si>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</si>
  <si>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</si>
  <si>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</si>
  <si>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</si>
  <si>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</si>
  <si>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</si>
  <si>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</si>
  <si>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</si>
  <si>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</si>
  <si>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</si>
  <si>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</si>
  <si>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</si>
  <si>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</si>
  <si>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</si>
  <si>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</si>
  <si>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</si>
  <si>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</si>
  <si>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</si>
  <si>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</si>
  <si>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percentil</t>
  </si>
  <si>
    <t>lateralita</t>
  </si>
  <si>
    <t>m</t>
  </si>
  <si>
    <t>l</t>
  </si>
  <si>
    <t>p</t>
  </si>
  <si>
    <t>Gorba Matěj</t>
  </si>
  <si>
    <t>Axman Martin</t>
  </si>
  <si>
    <t>Halbrštát Tomáš</t>
  </si>
  <si>
    <t>Šidak Adam</t>
  </si>
  <si>
    <t>Vácek David</t>
  </si>
  <si>
    <t>Kratochvíl Michal</t>
  </si>
  <si>
    <t>Tuček Martin</t>
  </si>
  <si>
    <t>Arutiunian Edgar</t>
  </si>
  <si>
    <t>Nerád Petr</t>
  </si>
  <si>
    <t>Sileš Dominik</t>
  </si>
  <si>
    <t>Klimek Radim</t>
  </si>
  <si>
    <t>[o]</t>
  </si>
  <si>
    <t>17.35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</si>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</sst>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8" fillId="0" borderId="0" xfId="0" applyFont="1"/>
    <xf numFmtId="0" fontId="0" fillId="5" borderId="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zoomScale="70" zoomScaleNormal="70" workbookViewId="0">
      <selection activeCell="I25" sqref="I25"/>
    </sheetView>
  </sheetViews>
  <sheetFormatPr defaultRowHeight="15" x14ac:dyDescent="0.25"/>
  <cols>
    <col min="1" max="1" width="28.85546875" customWidth="1"/>
  </cols>
  <sheetData>
    <row r="1" spans="1:25" s="4" customFormat="1" ht="42.75" customHeight="1" x14ac:dyDescent="0.25">
      <c r="A1" s="57" t="s">
        <v>0</v>
      </c>
      <c r="B1" s="1" t="s">
        <v>1</v>
      </c>
      <c r="C1" s="51" t="s">
        <v>33</v>
      </c>
      <c r="D1" s="58" t="s">
        <v>2</v>
      </c>
      <c r="E1" s="58"/>
      <c r="F1" s="1" t="s">
        <v>3</v>
      </c>
      <c r="G1" s="1" t="s">
        <v>4</v>
      </c>
      <c r="H1" s="1" t="s">
        <v>5</v>
      </c>
      <c r="I1" s="58" t="s">
        <v>6</v>
      </c>
      <c r="J1" s="58"/>
      <c r="K1" s="58" t="s">
        <v>7</v>
      </c>
      <c r="L1" s="58"/>
      <c r="M1" s="1" t="s">
        <v>8</v>
      </c>
      <c r="N1" s="1" t="s">
        <v>9</v>
      </c>
      <c r="O1" s="1" t="s">
        <v>10</v>
      </c>
      <c r="P1" s="58" t="s">
        <v>11</v>
      </c>
      <c r="Q1" s="58"/>
      <c r="R1" s="1" t="s">
        <v>12</v>
      </c>
      <c r="S1" s="2" t="s">
        <v>13</v>
      </c>
      <c r="T1" s="1" t="s">
        <v>14</v>
      </c>
      <c r="U1" s="3" t="s">
        <v>15</v>
      </c>
      <c r="V1" s="1" t="s">
        <v>16</v>
      </c>
      <c r="W1" s="3" t="s">
        <v>17</v>
      </c>
      <c r="X1" s="1" t="s">
        <v>18</v>
      </c>
      <c r="Y1" s="3" t="s">
        <v>19</v>
      </c>
    </row>
    <row r="2" spans="1:25" x14ac:dyDescent="0.25">
      <c r="A2" s="57"/>
      <c r="B2" s="56" t="s">
        <v>20</v>
      </c>
      <c r="C2" s="59"/>
      <c r="D2" s="5" t="s">
        <v>21</v>
      </c>
      <c r="E2" s="5" t="s">
        <v>22</v>
      </c>
      <c r="F2" s="5" t="s">
        <v>23</v>
      </c>
      <c r="G2" s="56" t="s">
        <v>24</v>
      </c>
      <c r="H2" s="56" t="s">
        <v>24</v>
      </c>
      <c r="I2" s="5" t="s">
        <v>22</v>
      </c>
      <c r="J2" s="6" t="s">
        <v>21</v>
      </c>
      <c r="K2" s="7" t="s">
        <v>25</v>
      </c>
      <c r="L2" s="7" t="s">
        <v>26</v>
      </c>
      <c r="M2" s="56" t="s">
        <v>27</v>
      </c>
      <c r="N2" s="56" t="s">
        <v>27</v>
      </c>
      <c r="O2" s="56" t="s">
        <v>28</v>
      </c>
      <c r="P2" s="5" t="s">
        <v>21</v>
      </c>
      <c r="Q2" s="5" t="s">
        <v>22</v>
      </c>
      <c r="R2" s="56" t="s">
        <v>24</v>
      </c>
      <c r="S2" s="8" t="s">
        <v>28</v>
      </c>
      <c r="T2" s="56" t="s">
        <v>24</v>
      </c>
      <c r="U2" s="9" t="s">
        <v>29</v>
      </c>
      <c r="V2" s="56" t="s">
        <v>30</v>
      </c>
      <c r="W2" s="8" t="s">
        <v>28</v>
      </c>
      <c r="X2" s="56" t="s">
        <v>24</v>
      </c>
      <c r="Y2" s="9" t="s">
        <v>48</v>
      </c>
    </row>
    <row r="3" spans="1:25" x14ac:dyDescent="0.25">
      <c r="A3" s="57"/>
      <c r="B3" s="56"/>
      <c r="C3" s="60"/>
      <c r="D3" s="5" t="s">
        <v>23</v>
      </c>
      <c r="E3" s="5" t="s">
        <v>23</v>
      </c>
      <c r="F3" s="5"/>
      <c r="G3" s="56"/>
      <c r="H3" s="56"/>
      <c r="I3" s="5" t="s">
        <v>24</v>
      </c>
      <c r="J3" s="6" t="s">
        <v>24</v>
      </c>
      <c r="K3" s="7" t="s">
        <v>31</v>
      </c>
      <c r="L3" s="7" t="s">
        <v>31</v>
      </c>
      <c r="M3" s="56"/>
      <c r="N3" s="56"/>
      <c r="O3" s="56"/>
      <c r="P3" s="5" t="s">
        <v>24</v>
      </c>
      <c r="Q3" s="5" t="s">
        <v>24</v>
      </c>
      <c r="R3" s="56"/>
      <c r="S3" s="10"/>
      <c r="T3" s="56"/>
      <c r="U3" s="9"/>
      <c r="V3" s="56"/>
      <c r="W3" s="9"/>
      <c r="X3" s="56"/>
      <c r="Y3" s="9"/>
    </row>
    <row r="4" spans="1:25" ht="15" customHeight="1" x14ac:dyDescent="0.25">
      <c r="A4" s="11" t="s">
        <v>46</v>
      </c>
      <c r="B4" s="12" t="s">
        <v>34</v>
      </c>
      <c r="C4" s="12" t="s">
        <v>35</v>
      </c>
      <c r="D4" s="13">
        <v>480</v>
      </c>
      <c r="E4" s="13">
        <v>456</v>
      </c>
      <c r="F4" s="13">
        <v>125</v>
      </c>
      <c r="G4" s="13">
        <v>215</v>
      </c>
      <c r="H4" s="13">
        <v>44</v>
      </c>
      <c r="I4" s="13">
        <v>18.2</v>
      </c>
      <c r="J4" s="14">
        <v>15.6</v>
      </c>
      <c r="K4" s="13">
        <v>351</v>
      </c>
      <c r="L4" s="13">
        <v>308</v>
      </c>
      <c r="M4" s="13">
        <v>110</v>
      </c>
      <c r="N4" s="13">
        <v>4</v>
      </c>
      <c r="O4" s="13">
        <v>7.08</v>
      </c>
      <c r="P4" s="13">
        <v>-9</v>
      </c>
      <c r="Q4" s="13">
        <v>1</v>
      </c>
      <c r="R4" s="13">
        <v>0</v>
      </c>
      <c r="S4" s="55">
        <v>35765</v>
      </c>
      <c r="T4" s="15">
        <v>26</v>
      </c>
      <c r="U4" s="13">
        <v>83</v>
      </c>
      <c r="V4" s="13">
        <v>4</v>
      </c>
      <c r="W4" s="13">
        <v>19</v>
      </c>
      <c r="X4" s="16">
        <v>131</v>
      </c>
      <c r="Y4" s="13">
        <v>380</v>
      </c>
    </row>
    <row r="5" spans="1:25" ht="15" customHeight="1" x14ac:dyDescent="0.25">
      <c r="A5" s="11" t="s">
        <v>47</v>
      </c>
      <c r="B5" s="12" t="s">
        <v>34</v>
      </c>
      <c r="C5" s="12" t="s">
        <v>36</v>
      </c>
      <c r="D5" s="13">
        <v>415</v>
      </c>
      <c r="E5" s="13">
        <v>430</v>
      </c>
      <c r="F5" s="13">
        <v>150</v>
      </c>
      <c r="G5" s="17">
        <v>202</v>
      </c>
      <c r="H5" s="13">
        <v>38</v>
      </c>
      <c r="I5" s="13">
        <v>13.3</v>
      </c>
      <c r="J5" s="14">
        <v>11</v>
      </c>
      <c r="K5" s="13">
        <v>303</v>
      </c>
      <c r="L5" s="13">
        <v>263</v>
      </c>
      <c r="M5" s="13">
        <v>118</v>
      </c>
      <c r="N5" s="13">
        <v>13</v>
      </c>
      <c r="O5" s="13">
        <v>172.8</v>
      </c>
      <c r="P5" s="13">
        <v>16</v>
      </c>
      <c r="Q5" s="13">
        <v>16</v>
      </c>
      <c r="R5" s="13">
        <v>2</v>
      </c>
      <c r="S5" s="13" t="s">
        <v>50</v>
      </c>
      <c r="T5" s="15">
        <v>13</v>
      </c>
      <c r="U5" s="13">
        <v>67</v>
      </c>
      <c r="V5" s="13">
        <v>2</v>
      </c>
      <c r="W5" s="13">
        <v>45</v>
      </c>
      <c r="X5" s="13" t="s">
        <v>50</v>
      </c>
      <c r="Y5" s="13">
        <v>270</v>
      </c>
    </row>
    <row r="6" spans="1:25" ht="15" customHeight="1" x14ac:dyDescent="0.25">
      <c r="A6" s="18" t="s">
        <v>37</v>
      </c>
      <c r="B6" s="12" t="s">
        <v>34</v>
      </c>
      <c r="C6" s="12" t="s">
        <v>36</v>
      </c>
      <c r="D6" s="13">
        <v>429</v>
      </c>
      <c r="E6" s="13">
        <v>548</v>
      </c>
      <c r="F6" s="13">
        <v>120</v>
      </c>
      <c r="G6" s="13">
        <v>238</v>
      </c>
      <c r="H6" s="13">
        <v>52</v>
      </c>
      <c r="I6" s="13">
        <v>17</v>
      </c>
      <c r="J6" s="14">
        <v>14</v>
      </c>
      <c r="K6" s="13">
        <v>312</v>
      </c>
      <c r="L6" s="13">
        <v>292</v>
      </c>
      <c r="M6" s="13">
        <v>94</v>
      </c>
      <c r="N6" s="13">
        <v>5</v>
      </c>
      <c r="O6" s="13">
        <v>14.12</v>
      </c>
      <c r="P6" s="13">
        <v>24</v>
      </c>
      <c r="Q6" s="13">
        <v>19</v>
      </c>
      <c r="R6" s="13">
        <v>-2</v>
      </c>
      <c r="S6" s="13">
        <v>16.73</v>
      </c>
      <c r="T6" s="15">
        <v>1</v>
      </c>
      <c r="U6" s="13" t="s">
        <v>50</v>
      </c>
      <c r="V6" s="13">
        <v>5</v>
      </c>
      <c r="W6" s="13">
        <v>11.5</v>
      </c>
      <c r="X6" s="16">
        <v>130</v>
      </c>
      <c r="Y6" s="13">
        <v>300</v>
      </c>
    </row>
    <row r="7" spans="1:25" ht="15" customHeight="1" x14ac:dyDescent="0.25">
      <c r="A7" s="18" t="s">
        <v>39</v>
      </c>
      <c r="B7" s="12" t="s">
        <v>34</v>
      </c>
      <c r="C7" s="12" t="s">
        <v>36</v>
      </c>
      <c r="D7" s="13">
        <v>481</v>
      </c>
      <c r="E7" s="13">
        <v>490</v>
      </c>
      <c r="F7" s="13">
        <v>150</v>
      </c>
      <c r="G7" s="13">
        <v>248</v>
      </c>
      <c r="H7" s="13">
        <v>61</v>
      </c>
      <c r="I7" s="13">
        <v>11</v>
      </c>
      <c r="J7" s="14">
        <v>12</v>
      </c>
      <c r="K7" s="13">
        <v>386</v>
      </c>
      <c r="L7" s="13">
        <v>316</v>
      </c>
      <c r="M7" s="13">
        <v>108</v>
      </c>
      <c r="N7" s="13">
        <v>7</v>
      </c>
      <c r="O7" s="13">
        <v>34.299999999999997</v>
      </c>
      <c r="P7" s="13">
        <v>7</v>
      </c>
      <c r="Q7" s="13">
        <v>8</v>
      </c>
      <c r="R7" s="13">
        <v>-1</v>
      </c>
      <c r="S7" s="13">
        <v>15.03</v>
      </c>
      <c r="T7" s="15">
        <v>27</v>
      </c>
      <c r="U7" s="13">
        <v>100</v>
      </c>
      <c r="V7" s="13">
        <v>1</v>
      </c>
      <c r="W7" s="13">
        <v>22</v>
      </c>
      <c r="X7" s="13">
        <v>155</v>
      </c>
      <c r="Y7" s="13">
        <v>590</v>
      </c>
    </row>
    <row r="8" spans="1:25" ht="15" customHeight="1" x14ac:dyDescent="0.25">
      <c r="A8" s="11" t="s">
        <v>38</v>
      </c>
      <c r="B8" s="12" t="s">
        <v>34</v>
      </c>
      <c r="C8" s="12" t="s">
        <v>36</v>
      </c>
      <c r="D8" s="13">
        <v>502</v>
      </c>
      <c r="E8" s="13">
        <v>553</v>
      </c>
      <c r="F8" s="13">
        <v>160</v>
      </c>
      <c r="G8" s="13">
        <v>250</v>
      </c>
      <c r="H8" s="13">
        <v>55</v>
      </c>
      <c r="I8" s="13">
        <v>11</v>
      </c>
      <c r="J8" s="14">
        <v>12</v>
      </c>
      <c r="K8" s="13">
        <v>384</v>
      </c>
      <c r="L8" s="13">
        <v>297</v>
      </c>
      <c r="M8" s="13">
        <v>112</v>
      </c>
      <c r="N8" s="13">
        <v>5</v>
      </c>
      <c r="O8" s="13">
        <v>22.5</v>
      </c>
      <c r="P8" s="13">
        <v>2</v>
      </c>
      <c r="Q8" s="13">
        <v>-11</v>
      </c>
      <c r="R8" s="13">
        <v>-1.5</v>
      </c>
      <c r="S8" s="13" t="s">
        <v>49</v>
      </c>
      <c r="T8" s="13">
        <v>30</v>
      </c>
      <c r="U8" s="13">
        <v>81</v>
      </c>
      <c r="V8" s="13">
        <v>2</v>
      </c>
      <c r="W8" s="13">
        <v>18.5</v>
      </c>
      <c r="X8" s="13">
        <v>151</v>
      </c>
      <c r="Y8" s="13">
        <v>470</v>
      </c>
    </row>
    <row r="9" spans="1:25" ht="15" customHeight="1" x14ac:dyDescent="0.25">
      <c r="A9" s="11" t="s">
        <v>40</v>
      </c>
      <c r="B9" s="19" t="s">
        <v>34</v>
      </c>
      <c r="C9" s="19" t="s">
        <v>36</v>
      </c>
      <c r="D9" s="13">
        <v>380</v>
      </c>
      <c r="E9" s="13">
        <v>451</v>
      </c>
      <c r="F9" s="13">
        <v>140</v>
      </c>
      <c r="G9" s="13">
        <v>245</v>
      </c>
      <c r="H9" s="13">
        <v>52</v>
      </c>
      <c r="I9" s="13">
        <v>13.7</v>
      </c>
      <c r="J9" s="14">
        <v>13</v>
      </c>
      <c r="K9" s="13">
        <v>325</v>
      </c>
      <c r="L9" s="13">
        <v>290</v>
      </c>
      <c r="M9" s="16">
        <v>94</v>
      </c>
      <c r="N9" s="13">
        <v>3</v>
      </c>
      <c r="O9" s="13">
        <v>50.12</v>
      </c>
      <c r="P9" s="13">
        <v>3</v>
      </c>
      <c r="Q9" s="13">
        <v>12</v>
      </c>
      <c r="R9" s="13">
        <v>-1</v>
      </c>
      <c r="S9" s="13">
        <v>10.199999999999999</v>
      </c>
      <c r="T9" s="13">
        <v>33</v>
      </c>
      <c r="U9" s="13">
        <v>84</v>
      </c>
      <c r="V9" s="13">
        <v>3</v>
      </c>
      <c r="W9" s="13">
        <v>20.350000000000001</v>
      </c>
      <c r="X9" s="13">
        <v>156</v>
      </c>
      <c r="Y9" s="13">
        <v>400</v>
      </c>
    </row>
    <row r="10" spans="1:25" ht="15" customHeight="1" x14ac:dyDescent="0.25">
      <c r="A10" s="18" t="s">
        <v>41</v>
      </c>
      <c r="B10" s="19" t="s">
        <v>34</v>
      </c>
      <c r="C10" s="19" t="s">
        <v>36</v>
      </c>
      <c r="D10" s="20">
        <v>421</v>
      </c>
      <c r="E10" s="20">
        <v>428</v>
      </c>
      <c r="F10" s="20">
        <v>175</v>
      </c>
      <c r="G10" s="20">
        <v>209</v>
      </c>
      <c r="H10" s="20">
        <v>60</v>
      </c>
      <c r="I10" s="20">
        <v>12.3</v>
      </c>
      <c r="J10" s="21">
        <v>17.3</v>
      </c>
      <c r="K10" s="20">
        <v>328</v>
      </c>
      <c r="L10" s="20">
        <v>327</v>
      </c>
      <c r="M10" s="22">
        <v>104</v>
      </c>
      <c r="N10" s="22">
        <v>6</v>
      </c>
      <c r="O10" s="20">
        <v>11.85</v>
      </c>
      <c r="P10" s="20">
        <v>9</v>
      </c>
      <c r="Q10" s="20">
        <v>11</v>
      </c>
      <c r="R10" s="20">
        <v>-2</v>
      </c>
      <c r="S10" s="20">
        <v>20.53</v>
      </c>
      <c r="T10" s="20">
        <v>21</v>
      </c>
      <c r="U10" s="20" t="s">
        <v>50</v>
      </c>
      <c r="V10" s="20">
        <v>2</v>
      </c>
      <c r="W10" s="20">
        <v>5.5</v>
      </c>
      <c r="X10" s="22">
        <v>100</v>
      </c>
      <c r="Y10" s="20">
        <v>360</v>
      </c>
    </row>
    <row r="11" spans="1:25" x14ac:dyDescent="0.25">
      <c r="A11" s="18" t="s">
        <v>42</v>
      </c>
      <c r="B11" s="19" t="s">
        <v>34</v>
      </c>
      <c r="C11" s="19" t="s">
        <v>36</v>
      </c>
      <c r="D11" s="20">
        <v>344</v>
      </c>
      <c r="E11" s="20">
        <v>440</v>
      </c>
      <c r="F11" s="20">
        <v>120</v>
      </c>
      <c r="G11" s="20">
        <v>225</v>
      </c>
      <c r="H11" s="20">
        <v>45</v>
      </c>
      <c r="I11" s="20">
        <v>10.3</v>
      </c>
      <c r="J11" s="21">
        <v>13.7</v>
      </c>
      <c r="K11" s="20">
        <v>352</v>
      </c>
      <c r="L11" s="20">
        <v>316</v>
      </c>
      <c r="M11" s="20">
        <v>96</v>
      </c>
      <c r="N11" s="20">
        <v>8</v>
      </c>
      <c r="O11" s="20">
        <v>8.6300000000000008</v>
      </c>
      <c r="P11" s="20">
        <v>-6</v>
      </c>
      <c r="Q11" s="20">
        <v>-5</v>
      </c>
      <c r="R11" s="23">
        <v>-2</v>
      </c>
      <c r="S11" s="20">
        <v>28</v>
      </c>
      <c r="T11" s="20">
        <v>9</v>
      </c>
      <c r="U11" s="20">
        <v>79</v>
      </c>
      <c r="V11" s="20">
        <v>11</v>
      </c>
      <c r="W11" s="20">
        <v>8.5</v>
      </c>
      <c r="X11" s="20">
        <v>135</v>
      </c>
      <c r="Y11" s="20">
        <v>320</v>
      </c>
    </row>
    <row r="12" spans="1:25" x14ac:dyDescent="0.25">
      <c r="A12" s="24" t="s">
        <v>43</v>
      </c>
      <c r="B12" s="25" t="s">
        <v>34</v>
      </c>
      <c r="C12" s="25" t="s">
        <v>36</v>
      </c>
      <c r="D12" s="26">
        <v>498</v>
      </c>
      <c r="E12" s="26">
        <v>542</v>
      </c>
      <c r="F12" s="26">
        <v>170</v>
      </c>
      <c r="G12" s="26">
        <v>266</v>
      </c>
      <c r="H12" s="26">
        <v>61</v>
      </c>
      <c r="I12" s="26">
        <v>14</v>
      </c>
      <c r="J12" s="27">
        <v>16.7</v>
      </c>
      <c r="K12" s="26">
        <v>295</v>
      </c>
      <c r="L12" s="26">
        <v>227</v>
      </c>
      <c r="M12" s="26">
        <v>110</v>
      </c>
      <c r="N12" s="26">
        <v>3</v>
      </c>
      <c r="O12" s="26">
        <v>345</v>
      </c>
      <c r="P12" s="26">
        <v>9</v>
      </c>
      <c r="Q12" s="26">
        <v>3</v>
      </c>
      <c r="R12" s="26">
        <v>0</v>
      </c>
      <c r="S12" s="26">
        <v>9.3000000000000007</v>
      </c>
      <c r="T12" s="28">
        <v>25</v>
      </c>
      <c r="U12" s="26">
        <v>80</v>
      </c>
      <c r="V12" s="26">
        <v>2</v>
      </c>
      <c r="W12" s="26">
        <v>175</v>
      </c>
      <c r="X12" s="29">
        <v>133</v>
      </c>
      <c r="Y12" s="26">
        <v>400</v>
      </c>
    </row>
    <row r="13" spans="1:25" x14ac:dyDescent="0.25">
      <c r="A13" s="30" t="s">
        <v>44</v>
      </c>
      <c r="B13" s="19" t="s">
        <v>34</v>
      </c>
      <c r="C13" s="19" t="s">
        <v>36</v>
      </c>
      <c r="D13" s="13">
        <v>355</v>
      </c>
      <c r="E13" s="13">
        <v>391</v>
      </c>
      <c r="F13" s="13">
        <v>95</v>
      </c>
      <c r="G13" s="13">
        <v>237</v>
      </c>
      <c r="H13" s="13">
        <v>61</v>
      </c>
      <c r="I13" s="13">
        <v>11.3</v>
      </c>
      <c r="J13" s="14">
        <v>14</v>
      </c>
      <c r="K13" s="13">
        <v>289</v>
      </c>
      <c r="L13" s="13">
        <v>232</v>
      </c>
      <c r="M13" s="16">
        <v>106</v>
      </c>
      <c r="N13" s="13">
        <v>16</v>
      </c>
      <c r="O13" s="13">
        <v>18.899999999999999</v>
      </c>
      <c r="P13" s="13">
        <v>11</v>
      </c>
      <c r="Q13" s="13">
        <v>12</v>
      </c>
      <c r="R13" s="13">
        <v>-1.5</v>
      </c>
      <c r="S13" s="13">
        <v>9.3000000000000007</v>
      </c>
      <c r="T13" s="13">
        <v>10</v>
      </c>
      <c r="U13" s="13">
        <v>100</v>
      </c>
      <c r="V13" s="13">
        <v>1</v>
      </c>
      <c r="W13" s="13">
        <v>63</v>
      </c>
      <c r="X13" s="31">
        <v>111</v>
      </c>
      <c r="Y13" s="13">
        <v>340</v>
      </c>
    </row>
    <row r="14" spans="1:25" x14ac:dyDescent="0.25">
      <c r="A14" s="18" t="s">
        <v>45</v>
      </c>
      <c r="B14" s="12" t="s">
        <v>34</v>
      </c>
      <c r="C14" s="12" t="s">
        <v>36</v>
      </c>
      <c r="D14" s="13">
        <v>494</v>
      </c>
      <c r="E14" s="13">
        <v>547</v>
      </c>
      <c r="F14" s="13">
        <v>135</v>
      </c>
      <c r="G14" s="13">
        <v>202</v>
      </c>
      <c r="H14" s="13">
        <v>46</v>
      </c>
      <c r="I14" s="13">
        <v>18.7</v>
      </c>
      <c r="J14" s="14">
        <v>16</v>
      </c>
      <c r="K14" s="13">
        <v>380</v>
      </c>
      <c r="L14" s="13">
        <v>291</v>
      </c>
      <c r="M14" s="13">
        <v>106</v>
      </c>
      <c r="N14" s="13">
        <v>9</v>
      </c>
      <c r="O14" s="13">
        <v>18.14</v>
      </c>
      <c r="P14" s="13">
        <v>7</v>
      </c>
      <c r="Q14" s="13">
        <v>4</v>
      </c>
      <c r="R14" s="17">
        <v>0</v>
      </c>
      <c r="S14" s="13">
        <v>10.91</v>
      </c>
      <c r="T14" s="15">
        <v>20</v>
      </c>
      <c r="U14" s="13">
        <v>88</v>
      </c>
      <c r="V14" s="13">
        <v>7</v>
      </c>
      <c r="W14" s="13">
        <v>32.5</v>
      </c>
      <c r="X14" s="32">
        <v>135</v>
      </c>
      <c r="Y14" s="13">
        <v>330</v>
      </c>
    </row>
    <row r="15" spans="1:25" x14ac:dyDescent="0.25">
      <c r="A15" s="11"/>
      <c r="B15" s="19"/>
      <c r="C15" s="19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6"/>
      <c r="O15" s="13"/>
      <c r="P15" s="13"/>
      <c r="Q15" s="13"/>
      <c r="R15" s="13"/>
      <c r="S15" s="13"/>
      <c r="T15" s="13"/>
      <c r="U15" s="13"/>
      <c r="V15" s="13"/>
      <c r="W15" s="13"/>
      <c r="X15" s="16"/>
      <c r="Y15" s="13"/>
    </row>
    <row r="16" spans="1:25" x14ac:dyDescent="0.25">
      <c r="A16" s="11"/>
      <c r="B16" s="12"/>
      <c r="C16" s="12"/>
      <c r="D16" s="13"/>
      <c r="E16" s="13"/>
      <c r="F16" s="13"/>
      <c r="G16" s="13"/>
      <c r="H16" s="13"/>
      <c r="I16" s="13"/>
      <c r="J16" s="14"/>
      <c r="K16" s="13"/>
      <c r="L16" s="13"/>
      <c r="M16" s="13"/>
      <c r="N16" s="13"/>
      <c r="O16" s="13"/>
      <c r="P16" s="13"/>
      <c r="Q16" s="13"/>
      <c r="R16" s="13"/>
      <c r="S16" s="13"/>
      <c r="T16" s="15"/>
      <c r="U16" s="13"/>
      <c r="V16" s="13"/>
      <c r="W16" s="13"/>
      <c r="X16" s="16"/>
      <c r="Y16" s="13"/>
    </row>
    <row r="17" spans="1:25" x14ac:dyDescent="0.25">
      <c r="A17" s="18"/>
      <c r="B17" s="19"/>
      <c r="C17" s="19"/>
      <c r="D17" s="20"/>
      <c r="E17" s="20"/>
      <c r="F17" s="20"/>
      <c r="G17" s="20"/>
      <c r="H17" s="20"/>
      <c r="I17" s="20"/>
      <c r="J17" s="21"/>
      <c r="K17" s="20"/>
      <c r="L17" s="20"/>
      <c r="M17" s="22"/>
      <c r="N17" s="20"/>
      <c r="O17" s="20"/>
      <c r="P17" s="20"/>
      <c r="Q17" s="20"/>
      <c r="R17" s="20"/>
      <c r="S17" s="20"/>
      <c r="T17" s="20"/>
      <c r="U17" s="20"/>
      <c r="V17" s="22"/>
      <c r="W17" s="20"/>
      <c r="X17" s="20"/>
      <c r="Y17" s="20"/>
    </row>
    <row r="18" spans="1:25" x14ac:dyDescent="0.25">
      <c r="A18" s="18"/>
      <c r="B18" s="19"/>
      <c r="C18" s="19"/>
      <c r="D18" s="20"/>
      <c r="E18" s="20"/>
      <c r="F18" s="20"/>
      <c r="G18" s="20"/>
      <c r="H18" s="20"/>
      <c r="I18" s="20"/>
      <c r="J18" s="21"/>
      <c r="K18" s="20"/>
      <c r="L18" s="20"/>
      <c r="M18" s="22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x14ac:dyDescent="0.25">
      <c r="A19" s="33"/>
      <c r="B19" s="19"/>
      <c r="C19" s="19"/>
      <c r="D19" s="20"/>
      <c r="E19" s="20"/>
      <c r="F19" s="20"/>
      <c r="G19" s="20"/>
      <c r="H19" s="20"/>
      <c r="I19" s="20"/>
      <c r="J19" s="21"/>
      <c r="K19" s="20"/>
      <c r="L19" s="20"/>
      <c r="M19" s="20"/>
      <c r="N19" s="22"/>
      <c r="O19" s="20"/>
      <c r="P19" s="20"/>
      <c r="Q19" s="20"/>
      <c r="R19" s="20"/>
      <c r="S19" s="20"/>
      <c r="T19" s="20"/>
      <c r="U19" s="20"/>
      <c r="V19" s="20"/>
      <c r="W19" s="20"/>
      <c r="X19" s="22"/>
      <c r="Y19" s="20"/>
    </row>
    <row r="20" spans="1:25" x14ac:dyDescent="0.25">
      <c r="A20" s="34"/>
      <c r="B20" s="19"/>
      <c r="C20" s="19"/>
      <c r="D20" s="13"/>
      <c r="E20" s="13"/>
      <c r="F20" s="13"/>
      <c r="G20" s="13"/>
      <c r="H20" s="13"/>
      <c r="I20" s="13"/>
      <c r="J20" s="1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x14ac:dyDescent="0.25">
      <c r="A21" s="34"/>
      <c r="B21" s="19"/>
      <c r="C21" s="19"/>
      <c r="D21" s="13"/>
      <c r="E21" s="13"/>
      <c r="F21" s="13"/>
      <c r="G21" s="13"/>
      <c r="H21" s="13"/>
      <c r="I21" s="13"/>
      <c r="J21" s="14"/>
      <c r="K21" s="13"/>
      <c r="L21" s="13"/>
      <c r="M21" s="1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x14ac:dyDescent="0.25">
      <c r="A22" s="34"/>
      <c r="B22" s="19"/>
      <c r="C22" s="19"/>
      <c r="D22" s="13"/>
      <c r="E22" s="13"/>
      <c r="F22" s="13"/>
      <c r="G22" s="13"/>
      <c r="H22" s="13"/>
      <c r="I22" s="13"/>
      <c r="J22" s="14"/>
      <c r="K22" s="13"/>
      <c r="L22" s="13"/>
      <c r="M22" s="13"/>
      <c r="N22" s="13"/>
      <c r="O22" s="13"/>
      <c r="P22" s="31"/>
      <c r="Q22" s="13"/>
      <c r="R22" s="13"/>
      <c r="S22" s="13"/>
      <c r="T22" s="13"/>
      <c r="U22" s="13"/>
      <c r="V22" s="13"/>
      <c r="W22" s="13"/>
      <c r="X22" s="13"/>
      <c r="Y22" s="13"/>
    </row>
    <row r="23" spans="1:25" x14ac:dyDescent="0.25">
      <c r="A23" s="35"/>
      <c r="B23" s="19"/>
      <c r="C23" s="19"/>
      <c r="D23" s="20"/>
      <c r="E23" s="20"/>
      <c r="F23" s="20"/>
      <c r="G23" s="22"/>
      <c r="H23" s="20"/>
      <c r="I23" s="20"/>
      <c r="J23" s="2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x14ac:dyDescent="0.25">
      <c r="A24" s="34"/>
      <c r="B24" s="19"/>
      <c r="C24" s="19"/>
      <c r="D24" s="13"/>
      <c r="E24" s="13"/>
      <c r="F24" s="13"/>
      <c r="G24" s="13"/>
      <c r="H24" s="13"/>
      <c r="I24" s="13"/>
      <c r="J24" s="1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x14ac:dyDescent="0.25">
      <c r="A25" s="35"/>
      <c r="B25" s="19"/>
      <c r="C25" s="19"/>
      <c r="D25" s="20"/>
      <c r="E25" s="20"/>
      <c r="F25" s="20"/>
      <c r="G25" s="20"/>
      <c r="H25" s="20"/>
      <c r="I25" s="20"/>
      <c r="J25" s="21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x14ac:dyDescent="0.25">
      <c r="A26" s="36"/>
      <c r="B26" s="19"/>
      <c r="C26" s="19"/>
      <c r="D26" s="13"/>
      <c r="E26" s="13"/>
      <c r="F26" s="13"/>
      <c r="G26" s="13"/>
      <c r="H26" s="13"/>
      <c r="I26" s="13"/>
      <c r="J26" s="1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x14ac:dyDescent="0.25">
      <c r="A27" s="37"/>
      <c r="B27" s="38"/>
      <c r="C27" s="38"/>
      <c r="D27" s="13"/>
      <c r="E27" s="13"/>
      <c r="F27" s="13"/>
      <c r="G27" s="13"/>
      <c r="H27" s="13"/>
      <c r="I27" s="13"/>
      <c r="J27" s="14"/>
      <c r="K27" s="13"/>
      <c r="L27" s="13"/>
      <c r="M27" s="16"/>
      <c r="N27" s="16"/>
      <c r="O27" s="13"/>
      <c r="P27" s="13"/>
      <c r="Q27" s="13"/>
      <c r="R27" s="13"/>
      <c r="S27" s="13"/>
      <c r="T27" s="13"/>
      <c r="U27" s="13"/>
      <c r="V27" s="13"/>
      <c r="W27" s="13"/>
      <c r="X27" s="16"/>
      <c r="Y27" s="13"/>
    </row>
    <row r="28" spans="1:25" x14ac:dyDescent="0.25">
      <c r="A28" s="37"/>
      <c r="B28" s="38"/>
      <c r="C28" s="38"/>
      <c r="D28" s="13"/>
      <c r="E28" s="13"/>
      <c r="F28" s="13"/>
      <c r="G28" s="13"/>
      <c r="H28" s="13"/>
      <c r="I28" s="13"/>
      <c r="J28" s="1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x14ac:dyDescent="0.25">
      <c r="A29" s="39"/>
      <c r="B29" s="38"/>
      <c r="C29" s="38"/>
      <c r="D29" s="20"/>
      <c r="E29" s="20"/>
      <c r="F29" s="20"/>
      <c r="G29" s="20"/>
      <c r="H29" s="20"/>
      <c r="I29" s="20"/>
      <c r="J29" s="21"/>
      <c r="K29" s="20"/>
      <c r="L29" s="20"/>
      <c r="M29" s="20"/>
      <c r="N29" s="22"/>
      <c r="O29" s="20"/>
      <c r="P29" s="20"/>
      <c r="Q29" s="20"/>
      <c r="R29" s="20"/>
      <c r="S29" s="20"/>
      <c r="T29" s="20"/>
      <c r="U29" s="20"/>
      <c r="V29" s="20"/>
      <c r="W29" s="20"/>
      <c r="X29" s="22"/>
      <c r="Y29" s="20"/>
    </row>
    <row r="31" spans="1:25" ht="15.75" thickBot="1" x14ac:dyDescent="0.3"/>
    <row r="32" spans="1:25" ht="15.75" thickTop="1" x14ac:dyDescent="0.25">
      <c r="A32" s="40" t="s">
        <v>32</v>
      </c>
      <c r="B32" s="41">
        <v>10</v>
      </c>
      <c r="C32" s="52"/>
      <c r="D32" s="42">
        <f>PERCENTILE(D4:D29,0.1)</f>
        <v>355</v>
      </c>
      <c r="E32" s="42">
        <f>PERCENTILE(E4:E29,0.1)</f>
        <v>428</v>
      </c>
      <c r="F32" s="42">
        <f>PERCENTILE(F4:F29,0.1)</f>
        <v>120</v>
      </c>
      <c r="G32" s="42">
        <f>PERCENTILE(G4:G29,0.1)</f>
        <v>202</v>
      </c>
      <c r="H32" s="42">
        <f>PERCENTILE(H4:H29,0.1)</f>
        <v>44</v>
      </c>
      <c r="I32" s="43">
        <f>PERCENTILE(I4:I29,0.9)</f>
        <v>18.2</v>
      </c>
      <c r="J32" s="43">
        <f>PERCENTILE(J4:J29,0.9)</f>
        <v>16.7</v>
      </c>
      <c r="K32" s="43">
        <f>PERCENTILE(K4:K29,0.9)</f>
        <v>384</v>
      </c>
      <c r="L32" s="43">
        <f>PERCENTILE(L4:L29,0.9)</f>
        <v>316</v>
      </c>
      <c r="M32" s="42">
        <f>PERCENTILE(M4:M29,0.1)</f>
        <v>94</v>
      </c>
      <c r="N32" s="42">
        <f>PERCENTILE(N4:N29,0.1)</f>
        <v>3</v>
      </c>
      <c r="O32" s="42">
        <f>PERCENTILE(O4:O29,0.1)</f>
        <v>8.6300000000000008</v>
      </c>
      <c r="P32" s="42">
        <f>PERCENTILE(P4:P29,0.1)</f>
        <v>-6</v>
      </c>
      <c r="Q32" s="42">
        <f>PERCENTILE(Q4:Q29,0.1)</f>
        <v>-5</v>
      </c>
      <c r="R32" s="43">
        <f>PERCENTILE(R4:R29,0.9)</f>
        <v>0</v>
      </c>
      <c r="S32" s="43">
        <f>PERCENTILE(S4:S29,0.9)</f>
        <v>7175.3999999999742</v>
      </c>
      <c r="T32" s="42">
        <f>PERCENTILE(T4:T29,0.1)</f>
        <v>9</v>
      </c>
      <c r="U32" s="43">
        <f>PERCENTILE(U4:U29,0.9)</f>
        <v>100</v>
      </c>
      <c r="V32" s="43">
        <f>PERCENTILE(V4:V29,0.9)</f>
        <v>7</v>
      </c>
      <c r="W32" s="42">
        <f>PERCENTILE(W4:W29,0.1)</f>
        <v>8.5</v>
      </c>
      <c r="X32" s="42">
        <f>PERCENTILE(X4:X29,0.1)</f>
        <v>109.9</v>
      </c>
      <c r="Y32" s="42">
        <f>PERCENTILE(Y4:Y29,0.1)</f>
        <v>300</v>
      </c>
    </row>
    <row r="33" spans="1:25" x14ac:dyDescent="0.25">
      <c r="A33" s="44"/>
      <c r="B33" s="45">
        <v>20</v>
      </c>
      <c r="C33" s="53"/>
      <c r="D33" s="46">
        <f>PERCENTILE(D4:D29,0.2)</f>
        <v>380</v>
      </c>
      <c r="E33" s="46">
        <f>PERCENTILE(E4:E29,0.2)</f>
        <v>430</v>
      </c>
      <c r="F33" s="46">
        <f>PERCENTILE(F4:F29,0.2)</f>
        <v>120</v>
      </c>
      <c r="G33" s="46">
        <f>PERCENTILE(G4:G29,0.2)</f>
        <v>209</v>
      </c>
      <c r="H33" s="46">
        <f>PERCENTILE(H4:H29,0.2)</f>
        <v>45</v>
      </c>
      <c r="I33" s="47">
        <f>PERCENTILE(I4:I29,0.8)</f>
        <v>17</v>
      </c>
      <c r="J33" s="47">
        <f>PERCENTILE(J4:J29,0.8)</f>
        <v>16</v>
      </c>
      <c r="K33" s="47">
        <f>PERCENTILE(K4:K29,0.8)</f>
        <v>380</v>
      </c>
      <c r="L33" s="47">
        <f>PERCENTILE(L4:L29,0.8)</f>
        <v>316</v>
      </c>
      <c r="M33" s="46">
        <f>PERCENTILE(M4:M29,0.2)</f>
        <v>96</v>
      </c>
      <c r="N33" s="46">
        <f>PERCENTILE(N4:N29,0.2)</f>
        <v>4</v>
      </c>
      <c r="O33" s="46">
        <f>PERCENTILE(O4:O29,0.2)</f>
        <v>11.85</v>
      </c>
      <c r="P33" s="46">
        <f>PERCENTILE(P4:P29,0.2)</f>
        <v>2</v>
      </c>
      <c r="Q33" s="46">
        <f>PERCENTILE(Q4:Q29,0.2)</f>
        <v>1</v>
      </c>
      <c r="R33" s="47">
        <f>PERCENTILE(R4:R29,0.8)</f>
        <v>0</v>
      </c>
      <c r="S33" s="47">
        <f>PERCENTILE(S4:S29,0.8)</f>
        <v>23.518000000000004</v>
      </c>
      <c r="T33" s="46">
        <f>PERCENTILE(T4:T29,0.2)</f>
        <v>10</v>
      </c>
      <c r="U33" s="47">
        <f>PERCENTILE(U4:U29,0.8)</f>
        <v>92.800000000000011</v>
      </c>
      <c r="V33" s="47">
        <f>PERCENTILE(V4:V29,0.8)</f>
        <v>5</v>
      </c>
      <c r="W33" s="46">
        <f>PERCENTILE(W4:W29,0.2)</f>
        <v>11.5</v>
      </c>
      <c r="X33" s="46">
        <f>PERCENTILE(X4:X29,0.2)</f>
        <v>126.19999999999999</v>
      </c>
      <c r="Y33" s="46">
        <f>PERCENTILE(Y4:Y29,0.2)</f>
        <v>320</v>
      </c>
    </row>
    <row r="34" spans="1:25" x14ac:dyDescent="0.25">
      <c r="A34" s="44"/>
      <c r="B34" s="45">
        <v>30</v>
      </c>
      <c r="C34" s="53"/>
      <c r="D34" s="46">
        <f>PERCENTILE(D4:D29,0.3)</f>
        <v>415</v>
      </c>
      <c r="E34" s="46">
        <f>PERCENTILE(E4:E29,0.3)</f>
        <v>440</v>
      </c>
      <c r="F34" s="46">
        <f>PERCENTILE(F4:F29,0.3)</f>
        <v>125</v>
      </c>
      <c r="G34" s="46">
        <f>PERCENTILE(G4:G29,0.3)</f>
        <v>215</v>
      </c>
      <c r="H34" s="46">
        <f>PERCENTILE(H4:H29,0.3)</f>
        <v>46</v>
      </c>
      <c r="I34" s="47">
        <f>PERCENTILE(I4:I29,0.7)</f>
        <v>14</v>
      </c>
      <c r="J34" s="47">
        <f>PERCENTILE(J4:J29,0.7)</f>
        <v>15.6</v>
      </c>
      <c r="K34" s="47">
        <f>PERCENTILE(K4:K29,0.7)</f>
        <v>352</v>
      </c>
      <c r="L34" s="47">
        <f>PERCENTILE(L4:L29,0.7)</f>
        <v>308</v>
      </c>
      <c r="M34" s="46">
        <f>PERCENTILE(M4:M29,0.3)</f>
        <v>104</v>
      </c>
      <c r="N34" s="46">
        <f>PERCENTILE(N4:N29,0.3)</f>
        <v>5</v>
      </c>
      <c r="O34" s="46">
        <f>PERCENTILE(O4:O29,0.3)</f>
        <v>14.12</v>
      </c>
      <c r="P34" s="46">
        <f>PERCENTILE(P4:P29,0.3)</f>
        <v>3</v>
      </c>
      <c r="Q34" s="46">
        <f>PERCENTILE(Q4:Q29,0.3)</f>
        <v>3</v>
      </c>
      <c r="R34" s="47">
        <f>PERCENTILE(R4:R29,0.7)</f>
        <v>0</v>
      </c>
      <c r="S34" s="47">
        <f>PERCENTILE(S4:S29,0.7)</f>
        <v>19.009999999999998</v>
      </c>
      <c r="T34" s="46">
        <f>PERCENTILE(T4:T29,0.3)</f>
        <v>13</v>
      </c>
      <c r="U34" s="47">
        <f>PERCENTILE(U4:U29,0.7)</f>
        <v>86.4</v>
      </c>
      <c r="V34" s="47">
        <f>PERCENTILE(V4:V29,0.7)</f>
        <v>4</v>
      </c>
      <c r="W34" s="46">
        <f>PERCENTILE(W4:W29,0.3)</f>
        <v>18.5</v>
      </c>
      <c r="X34" s="46">
        <f>PERCENTILE(X4:X29,0.3)</f>
        <v>130.69999999999999</v>
      </c>
      <c r="Y34" s="46">
        <f>PERCENTILE(Y4:Y29,0.3)</f>
        <v>330</v>
      </c>
    </row>
    <row r="35" spans="1:25" x14ac:dyDescent="0.25">
      <c r="A35" s="44"/>
      <c r="B35" s="45">
        <v>40</v>
      </c>
      <c r="C35" s="53"/>
      <c r="D35" s="46">
        <f>PERCENTILE(D4:D29,0.4)</f>
        <v>421</v>
      </c>
      <c r="E35" s="46">
        <f>PERCENTILE(E4:E29,0.4)</f>
        <v>451</v>
      </c>
      <c r="F35" s="46">
        <f>PERCENTILE(F4:F29,0.4)</f>
        <v>135</v>
      </c>
      <c r="G35" s="46">
        <f>PERCENTILE(G4:G29,0.4)</f>
        <v>225</v>
      </c>
      <c r="H35" s="46">
        <f>PERCENTILE(H4:H29,0.4)</f>
        <v>52</v>
      </c>
      <c r="I35" s="47">
        <f>PERCENTILE(I4:I29,0.6)</f>
        <v>13.7</v>
      </c>
      <c r="J35" s="47">
        <f>PERCENTILE(J4:J29,0.6)</f>
        <v>14</v>
      </c>
      <c r="K35" s="47">
        <f>PERCENTILE(K4:K29,0.6)</f>
        <v>351</v>
      </c>
      <c r="L35" s="47">
        <f>PERCENTILE(L4:L29,0.6)</f>
        <v>297</v>
      </c>
      <c r="M35" s="46">
        <f>PERCENTILE(M4:M29,0.4)</f>
        <v>106</v>
      </c>
      <c r="N35" s="46">
        <f>PERCENTILE(N4:N29,0.4)</f>
        <v>5</v>
      </c>
      <c r="O35" s="46">
        <f>PERCENTILE(O4:O29,0.4)</f>
        <v>18.14</v>
      </c>
      <c r="P35" s="46">
        <f>PERCENTILE(P4:P29,0.4)</f>
        <v>7</v>
      </c>
      <c r="Q35" s="46">
        <f>PERCENTILE(Q4:Q29,0.4)</f>
        <v>4</v>
      </c>
      <c r="R35" s="47">
        <f>PERCENTILE(R4:R29,0.6)</f>
        <v>-1</v>
      </c>
      <c r="S35" s="47">
        <f>PERCENTILE(S4:S29,0.6)</f>
        <v>16.39</v>
      </c>
      <c r="T35" s="46">
        <f>PERCENTILE(T4:T29,0.4)</f>
        <v>20</v>
      </c>
      <c r="U35" s="47">
        <f>PERCENTILE(U4:U29,0.6)</f>
        <v>83.8</v>
      </c>
      <c r="V35" s="47">
        <f>PERCENTILE(V4:V29,0.6)</f>
        <v>3</v>
      </c>
      <c r="W35" s="46">
        <f>PERCENTILE(W4:W29,0.4)</f>
        <v>19</v>
      </c>
      <c r="X35" s="46">
        <f>PERCENTILE(X4:X29,0.4)</f>
        <v>132.19999999999999</v>
      </c>
      <c r="Y35" s="46">
        <f>PERCENTILE(Y4:Y29,0.4)</f>
        <v>340</v>
      </c>
    </row>
    <row r="36" spans="1:25" x14ac:dyDescent="0.25">
      <c r="A36" s="44"/>
      <c r="B36" s="45">
        <v>50</v>
      </c>
      <c r="C36" s="53"/>
      <c r="D36" s="46">
        <f t="shared" ref="D36:Y36" si="0">PERCENTILE(D4:D29,0.5)</f>
        <v>429</v>
      </c>
      <c r="E36" s="46">
        <f t="shared" si="0"/>
        <v>456</v>
      </c>
      <c r="F36" s="46">
        <f t="shared" si="0"/>
        <v>140</v>
      </c>
      <c r="G36" s="46">
        <f t="shared" si="0"/>
        <v>237</v>
      </c>
      <c r="H36" s="46">
        <f t="shared" si="0"/>
        <v>52</v>
      </c>
      <c r="I36" s="47">
        <f t="shared" si="0"/>
        <v>13.3</v>
      </c>
      <c r="J36" s="47">
        <f t="shared" si="0"/>
        <v>14</v>
      </c>
      <c r="K36" s="47">
        <f t="shared" si="0"/>
        <v>328</v>
      </c>
      <c r="L36" s="47">
        <f t="shared" si="0"/>
        <v>292</v>
      </c>
      <c r="M36" s="46">
        <f t="shared" si="0"/>
        <v>106</v>
      </c>
      <c r="N36" s="46">
        <f t="shared" si="0"/>
        <v>6</v>
      </c>
      <c r="O36" s="46">
        <f t="shared" si="0"/>
        <v>18.899999999999999</v>
      </c>
      <c r="P36" s="46">
        <f t="shared" si="0"/>
        <v>7</v>
      </c>
      <c r="Q36" s="46">
        <f t="shared" si="0"/>
        <v>8</v>
      </c>
      <c r="R36" s="47">
        <f t="shared" si="0"/>
        <v>-1</v>
      </c>
      <c r="S36" s="47">
        <f t="shared" si="0"/>
        <v>15.03</v>
      </c>
      <c r="T36" s="46">
        <f t="shared" si="0"/>
        <v>21</v>
      </c>
      <c r="U36" s="47">
        <f t="shared" si="0"/>
        <v>83</v>
      </c>
      <c r="V36" s="47">
        <f t="shared" si="0"/>
        <v>2</v>
      </c>
      <c r="W36" s="46">
        <f t="shared" si="0"/>
        <v>20.350000000000001</v>
      </c>
      <c r="X36" s="46">
        <f t="shared" si="0"/>
        <v>134</v>
      </c>
      <c r="Y36" s="46">
        <f t="shared" si="0"/>
        <v>360</v>
      </c>
    </row>
    <row r="37" spans="1:25" x14ac:dyDescent="0.25">
      <c r="A37" s="44"/>
      <c r="B37" s="45">
        <v>60</v>
      </c>
      <c r="C37" s="53"/>
      <c r="D37" s="46">
        <f>PERCENTILE(D4:D29,0.6)</f>
        <v>480</v>
      </c>
      <c r="E37" s="46">
        <f>PERCENTILE(E4:E29,0.6)</f>
        <v>490</v>
      </c>
      <c r="F37" s="46">
        <f>PERCENTILE(F4:F29,0.6)</f>
        <v>150</v>
      </c>
      <c r="G37" s="46">
        <f>PERCENTILE(G4:G29,0.6)</f>
        <v>238</v>
      </c>
      <c r="H37" s="46">
        <f>PERCENTILE(H4:H29,0.6)</f>
        <v>55</v>
      </c>
      <c r="I37" s="47">
        <f>PERCENTILE(I4:I29,0.4)</f>
        <v>12.3</v>
      </c>
      <c r="J37" s="47">
        <f>PERCENTILE(J4:J29,0.4)</f>
        <v>13.7</v>
      </c>
      <c r="K37" s="47">
        <f>PERCENTILE(K4:K29,0.4)</f>
        <v>325</v>
      </c>
      <c r="L37" s="47">
        <f>PERCENTILE(L4:L29,0.4)</f>
        <v>291</v>
      </c>
      <c r="M37" s="46">
        <f>PERCENTILE(M4:M29,0.6)</f>
        <v>108</v>
      </c>
      <c r="N37" s="46">
        <f>PERCENTILE(N4:N29,0.6)</f>
        <v>7</v>
      </c>
      <c r="O37" s="46">
        <f>PERCENTILE(O4:O29,0.6)</f>
        <v>22.5</v>
      </c>
      <c r="P37" s="46">
        <f>PERCENTILE(P4:P29,0.6)</f>
        <v>9</v>
      </c>
      <c r="Q37" s="46">
        <f>PERCENTILE(Q4:Q29,0.6)</f>
        <v>11</v>
      </c>
      <c r="R37" s="47">
        <f>PERCENTILE(R4:R29,0.4)</f>
        <v>-1.5</v>
      </c>
      <c r="S37" s="47">
        <f>PERCENTILE(S4:S29,0.4)</f>
        <v>11.734</v>
      </c>
      <c r="T37" s="46">
        <f>PERCENTILE(T4:T29,0.6)</f>
        <v>25</v>
      </c>
      <c r="U37" s="47">
        <f>PERCENTILE(U4:U29,0.4)</f>
        <v>81.400000000000006</v>
      </c>
      <c r="V37" s="47">
        <f>PERCENTILE(V4:V29,0.4)</f>
        <v>2</v>
      </c>
      <c r="W37" s="46">
        <f>PERCENTILE(W4:W29,0.6)</f>
        <v>22</v>
      </c>
      <c r="X37" s="46">
        <f>PERCENTILE(X4:X29,0.6)</f>
        <v>135</v>
      </c>
      <c r="Y37" s="46">
        <f>PERCENTILE(Y4:Y29,0.6)</f>
        <v>380</v>
      </c>
    </row>
    <row r="38" spans="1:25" x14ac:dyDescent="0.25">
      <c r="A38" s="44"/>
      <c r="B38" s="45">
        <v>70</v>
      </c>
      <c r="C38" s="53"/>
      <c r="D38" s="46">
        <f>PERCENTILE(D4:D29,0.7)</f>
        <v>481</v>
      </c>
      <c r="E38" s="46">
        <f>PERCENTILE(E4:E29,0.7)</f>
        <v>542</v>
      </c>
      <c r="F38" s="46">
        <f>PERCENTILE(F4:F29,0.7)</f>
        <v>150</v>
      </c>
      <c r="G38" s="46">
        <f>PERCENTILE(G4:G29,0.7)</f>
        <v>245</v>
      </c>
      <c r="H38" s="46">
        <f>PERCENTILE(H4:H29,0.7)</f>
        <v>60</v>
      </c>
      <c r="I38" s="47">
        <f>PERCENTILE(I4:I29,0.3)</f>
        <v>11.3</v>
      </c>
      <c r="J38" s="47">
        <f>PERCENTILE(J4:J29,0.3)</f>
        <v>13</v>
      </c>
      <c r="K38" s="47">
        <f>PERCENTILE(K4:K29,0.3)</f>
        <v>312</v>
      </c>
      <c r="L38" s="47">
        <f>PERCENTILE(L4:L29,0.3)</f>
        <v>290</v>
      </c>
      <c r="M38" s="46">
        <f>PERCENTILE(M4:M29,0.7)</f>
        <v>110</v>
      </c>
      <c r="N38" s="46">
        <f>PERCENTILE(N4:N29,0.7)</f>
        <v>8</v>
      </c>
      <c r="O38" s="46">
        <f>PERCENTILE(O4:O29,0.7)</f>
        <v>34.299999999999997</v>
      </c>
      <c r="P38" s="46">
        <f>PERCENTILE(P4:P29,0.7)</f>
        <v>9</v>
      </c>
      <c r="Q38" s="46">
        <f>PERCENTILE(Q4:Q29,0.7)</f>
        <v>12</v>
      </c>
      <c r="R38" s="47">
        <f>PERCENTILE(R4:R29,0.3)</f>
        <v>-1.5</v>
      </c>
      <c r="S38" s="47">
        <f>PERCENTILE(S4:S29,0.3)</f>
        <v>10.484</v>
      </c>
      <c r="T38" s="46">
        <f>PERCENTILE(T4:T29,0.7)</f>
        <v>26</v>
      </c>
      <c r="U38" s="47">
        <f>PERCENTILE(U4:U29,0.3)</f>
        <v>80.400000000000006</v>
      </c>
      <c r="V38" s="47">
        <f>PERCENTILE(V4:V29,0.3)</f>
        <v>2</v>
      </c>
      <c r="W38" s="46">
        <f>PERCENTILE(W4:W29,0.7)</f>
        <v>32.5</v>
      </c>
      <c r="X38" s="46">
        <f>PERCENTILE(X4:X29,0.7)</f>
        <v>139.80000000000001</v>
      </c>
      <c r="Y38" s="46">
        <f>PERCENTILE(Y4:Y29,0.7)</f>
        <v>400</v>
      </c>
    </row>
    <row r="39" spans="1:25" x14ac:dyDescent="0.25">
      <c r="A39" s="44"/>
      <c r="B39" s="45">
        <v>80</v>
      </c>
      <c r="C39" s="53"/>
      <c r="D39" s="46">
        <f>PERCENTILE(D4:D29,0.8)</f>
        <v>494</v>
      </c>
      <c r="E39" s="46">
        <f>PERCENTILE(E4:E29,0.8)</f>
        <v>547</v>
      </c>
      <c r="F39" s="46">
        <f>PERCENTILE(F4:F29,0.8)</f>
        <v>160</v>
      </c>
      <c r="G39" s="46">
        <f>PERCENTILE(G4:G29,0.8)</f>
        <v>248</v>
      </c>
      <c r="H39" s="46">
        <f>PERCENTILE(H4:H29,0.8)</f>
        <v>61</v>
      </c>
      <c r="I39" s="47">
        <f>PERCENTILE(I4:I29,0.2)</f>
        <v>11</v>
      </c>
      <c r="J39" s="47">
        <f>PERCENTILE(J4:J29,0.2)</f>
        <v>12</v>
      </c>
      <c r="K39" s="47">
        <f>PERCENTILE(K4:K29,0.2)</f>
        <v>303</v>
      </c>
      <c r="L39" s="47">
        <f>PERCENTILE(L4:L29,0.2)</f>
        <v>263</v>
      </c>
      <c r="M39" s="46">
        <f>PERCENTILE(M4:M29,0.8)</f>
        <v>110</v>
      </c>
      <c r="N39" s="46">
        <f>PERCENTILE(N4:N29,0.8)</f>
        <v>9</v>
      </c>
      <c r="O39" s="46">
        <f>PERCENTILE(O4:O29,0.8)</f>
        <v>50.12</v>
      </c>
      <c r="P39" s="46">
        <f>PERCENTILE(P4:P29,0.8)</f>
        <v>11</v>
      </c>
      <c r="Q39" s="46">
        <f>PERCENTILE(Q4:Q29,0.8)</f>
        <v>12</v>
      </c>
      <c r="R39" s="47">
        <f>PERCENTILE(R4:R29,0.2)</f>
        <v>-2</v>
      </c>
      <c r="S39" s="47">
        <f>PERCENTILE(S4:S29,0.2)</f>
        <v>9.84</v>
      </c>
      <c r="T39" s="46">
        <f>PERCENTILE(T4:T29,0.8)</f>
        <v>27</v>
      </c>
      <c r="U39" s="47">
        <f>PERCENTILE(U4:U29,0.2)</f>
        <v>79.599999999999994</v>
      </c>
      <c r="V39" s="47">
        <f>PERCENTILE(V4:V29,0.2)</f>
        <v>2</v>
      </c>
      <c r="W39" s="46">
        <f>PERCENTILE(W4:W29,0.8)</f>
        <v>45</v>
      </c>
      <c r="X39" s="46">
        <f>PERCENTILE(X4:X29,0.8)</f>
        <v>151.80000000000001</v>
      </c>
      <c r="Y39" s="46">
        <f>PERCENTILE(Y4:Y29,0.8)</f>
        <v>400</v>
      </c>
    </row>
    <row r="40" spans="1:25" ht="15.75" thickBot="1" x14ac:dyDescent="0.3">
      <c r="A40" s="44"/>
      <c r="B40" s="48">
        <v>90</v>
      </c>
      <c r="C40" s="54"/>
      <c r="D40" s="49">
        <f>PERCENTILE(D4:D29,0.9)</f>
        <v>498</v>
      </c>
      <c r="E40" s="49">
        <f>PERCENTILE(E4:E29,0.9)</f>
        <v>548</v>
      </c>
      <c r="F40" s="49">
        <f>PERCENTILE(F4:F29,0.9)</f>
        <v>170</v>
      </c>
      <c r="G40" s="49">
        <f>PERCENTILE(G4:G29,0.9)</f>
        <v>250</v>
      </c>
      <c r="H40" s="49">
        <f>PERCENTILE(H4:H29,0.9)</f>
        <v>61</v>
      </c>
      <c r="I40" s="50">
        <f>PERCENTILE(I4:I29,0.1)</f>
        <v>11</v>
      </c>
      <c r="J40" s="50">
        <f>PERCENTILE(J4:J29,0.1)</f>
        <v>12</v>
      </c>
      <c r="K40" s="50">
        <f>PERCENTILE(K4:K29,0.1)</f>
        <v>295</v>
      </c>
      <c r="L40" s="50">
        <f>PERCENTILE(L4:L29,0.1)</f>
        <v>232</v>
      </c>
      <c r="M40" s="49">
        <f>PERCENTILE(M4:M29,0.9)</f>
        <v>112</v>
      </c>
      <c r="N40" s="49">
        <f>PERCENTILE(N4:N29,0.9)</f>
        <v>13</v>
      </c>
      <c r="O40" s="49">
        <f>PERCENTILE(O4:O29,0.9)</f>
        <v>172.8</v>
      </c>
      <c r="P40" s="49">
        <f>PERCENTILE(P4:P29,0.9)</f>
        <v>16</v>
      </c>
      <c r="Q40" s="49">
        <f>PERCENTILE(Q4:Q29,0.9)</f>
        <v>16</v>
      </c>
      <c r="R40" s="50">
        <f>PERCENTILE(R4:R29,0.1)</f>
        <v>-2</v>
      </c>
      <c r="S40" s="50">
        <f>PERCENTILE(S4:S29,0.1)</f>
        <v>9.3000000000000007</v>
      </c>
      <c r="T40" s="49">
        <f>PERCENTILE(T4:T29,0.9)</f>
        <v>30</v>
      </c>
      <c r="U40" s="50">
        <f>PERCENTILE(U4:U29,0.1)</f>
        <v>76.599999999999994</v>
      </c>
      <c r="V40" s="50">
        <f>PERCENTILE(V4:V29,0.1)</f>
        <v>1</v>
      </c>
      <c r="W40" s="49">
        <f>PERCENTILE(W4:W29,0.9)</f>
        <v>63</v>
      </c>
      <c r="X40" s="49">
        <f>PERCENTILE(X4:X29,0.9)</f>
        <v>155.1</v>
      </c>
      <c r="Y40" s="49">
        <f>PERCENTILE(Y4:Y29,0.9)</f>
        <v>470</v>
      </c>
    </row>
    <row r="41" spans="1:25" ht="15.75" thickTop="1" x14ac:dyDescent="0.25"/>
  </sheetData>
  <mergeCells count="16">
    <mergeCell ref="R2:R3"/>
    <mergeCell ref="T2:T3"/>
    <mergeCell ref="V2:V3"/>
    <mergeCell ref="X2:X3"/>
    <mergeCell ref="A1:A3"/>
    <mergeCell ref="D1:E1"/>
    <mergeCell ref="I1:J1"/>
    <mergeCell ref="K1:L1"/>
    <mergeCell ref="P1:Q1"/>
    <mergeCell ref="B2:B3"/>
    <mergeCell ref="G2:G3"/>
    <mergeCell ref="H2:H3"/>
    <mergeCell ref="M2:M3"/>
    <mergeCell ref="N2:N3"/>
    <mergeCell ref="O2:O3"/>
    <mergeCell ref="C2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Vespa</dc:creator>
  <cp:lastModifiedBy>User</cp:lastModifiedBy>
  <dcterms:created xsi:type="dcterms:W3CDTF">2016-12-08T13:46:42Z</dcterms:created>
  <dcterms:modified xsi:type="dcterms:W3CDTF">2017-05-17T08:56:37Z</dcterms:modified>
</cp:coreProperties>
</file>