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<sst xmlns="http://schemas.openxmlformats.org/spreadsheetml/2006/main" count="190" uniqueCount="108">
  <si>
    <t xml:space="preserve">jméno </t>
  </si>
  <si>
    <t>příjmení</t>
  </si>
  <si>
    <t>pohlaví</t>
  </si>
  <si>
    <t>[m/z]</t>
  </si>
  <si>
    <t>dynamometrie ruční</t>
  </si>
  <si>
    <t>levá</t>
  </si>
  <si>
    <t>pravá</t>
  </si>
  <si>
    <t>[N]</t>
  </si>
  <si>
    <t>dynamometrie zádová</t>
  </si>
  <si>
    <t>skok z místa</t>
  </si>
  <si>
    <t>[cm]</t>
  </si>
  <si>
    <t>skok dosažný</t>
  </si>
  <si>
    <t>zachycení tyče</t>
  </si>
  <si>
    <t xml:space="preserve">pravá </t>
  </si>
  <si>
    <t>reaktometrie</t>
  </si>
  <si>
    <t>sluch</t>
  </si>
  <si>
    <t>[ms]</t>
  </si>
  <si>
    <t>zrak</t>
  </si>
  <si>
    <t>skok na přesnost</t>
  </si>
  <si>
    <t>výskok s otočkou</t>
  </si>
  <si>
    <t>čáp</t>
  </si>
  <si>
    <t>pohyblivost v ramenou</t>
  </si>
  <si>
    <t xml:space="preserve">levá </t>
  </si>
  <si>
    <t>[n/30s]</t>
  </si>
  <si>
    <t>[°]</t>
  </si>
  <si>
    <t xml:space="preserve">skupina: </t>
  </si>
  <si>
    <t>data Antropomotorika bp010a 2010</t>
  </si>
  <si>
    <t>výdrž v záklonu</t>
  </si>
  <si>
    <t>[s]</t>
  </si>
  <si>
    <t>Šuk</t>
  </si>
  <si>
    <t>Martin</t>
  </si>
  <si>
    <t>Aleš</t>
  </si>
  <si>
    <t>Jan</t>
  </si>
  <si>
    <t>Adam</t>
  </si>
  <si>
    <t>Petr</t>
  </si>
  <si>
    <t>Jiří</t>
  </si>
  <si>
    <t>Báňa</t>
  </si>
  <si>
    <t>Horák</t>
  </si>
  <si>
    <t>Kadlčák</t>
  </si>
  <si>
    <t>Kadlec</t>
  </si>
  <si>
    <t>Pavlík</t>
  </si>
  <si>
    <t>Řehoř</t>
  </si>
  <si>
    <t>Suchomel</t>
  </si>
  <si>
    <t>Trochta</t>
  </si>
  <si>
    <t>Pavel</t>
  </si>
  <si>
    <t>Rotrekl</t>
  </si>
  <si>
    <t>Grösl</t>
  </si>
  <si>
    <t>m</t>
  </si>
  <si>
    <r>
      <t>PO</t>
    </r>
    <r>
      <rPr>
        <sz val="2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15:05-15:50</t>
    </r>
  </si>
  <si>
    <t>Tomáš Emr</t>
  </si>
  <si>
    <t>Filip Vlček</t>
  </si>
  <si>
    <t>Filip Korneta</t>
  </si>
  <si>
    <t>Zdeněk Bůček</t>
  </si>
  <si>
    <t>Ondřej Blecha</t>
  </si>
  <si>
    <t>Roman Kolínský</t>
  </si>
  <si>
    <t>Václav Truhlář</t>
  </si>
  <si>
    <t>Pavel Ryšánek</t>
  </si>
  <si>
    <t>Milan</t>
  </si>
  <si>
    <t>Husár</t>
  </si>
  <si>
    <t>Michal</t>
  </si>
  <si>
    <t>Hykrda</t>
  </si>
  <si>
    <t>Ján</t>
  </si>
  <si>
    <t>Michalov</t>
  </si>
  <si>
    <t>Múčka</t>
  </si>
  <si>
    <t>Miroslav</t>
  </si>
  <si>
    <t>Radil</t>
  </si>
  <si>
    <t>Kamil</t>
  </si>
  <si>
    <t>Veselý</t>
  </si>
  <si>
    <t>Buřt Lukáš</t>
  </si>
  <si>
    <t>Hajtmar Lukáš</t>
  </si>
  <si>
    <t>Jetmar Bořek</t>
  </si>
  <si>
    <t>Juřica Tomáš</t>
  </si>
  <si>
    <t>Kawij Petr</t>
  </si>
  <si>
    <t>Korvas Martin</t>
  </si>
  <si>
    <t>Mikule Jakub</t>
  </si>
  <si>
    <t>Prokeš Jan</t>
  </si>
  <si>
    <t>Špát Martin</t>
  </si>
  <si>
    <t>Švub Jan</t>
  </si>
  <si>
    <t>Žalud Filip</t>
  </si>
  <si>
    <t>4,5</t>
  </si>
  <si>
    <t>1,5</t>
  </si>
  <si>
    <t>Marián</t>
  </si>
  <si>
    <t>Dvořák</t>
  </si>
  <si>
    <t>M</t>
  </si>
  <si>
    <t>Tomáš</t>
  </si>
  <si>
    <t>Gryc</t>
  </si>
  <si>
    <t>Dušan</t>
  </si>
  <si>
    <t>Chromý</t>
  </si>
  <si>
    <t>Klement</t>
  </si>
  <si>
    <t>Radim</t>
  </si>
  <si>
    <t>David</t>
  </si>
  <si>
    <t>Lerch</t>
  </si>
  <si>
    <t>Effenberger</t>
  </si>
  <si>
    <t>Šipl</t>
  </si>
  <si>
    <t>Straka</t>
  </si>
  <si>
    <t>Chovan</t>
  </si>
  <si>
    <t>Šproch</t>
  </si>
  <si>
    <t xml:space="preserve">Forman </t>
  </si>
  <si>
    <t xml:space="preserve">Kinzel </t>
  </si>
  <si>
    <t xml:space="preserve">Komínek </t>
  </si>
  <si>
    <t xml:space="preserve">Matějíček </t>
  </si>
  <si>
    <t xml:space="preserve">Procházka </t>
  </si>
  <si>
    <t>Jaroslav</t>
  </si>
  <si>
    <t xml:space="preserve">Svoboda </t>
  </si>
  <si>
    <t xml:space="preserve">Šenkyřík </t>
  </si>
  <si>
    <t>Vojtěch</t>
  </si>
  <si>
    <t xml:space="preserve">Štursa </t>
  </si>
  <si>
    <t>PERCENTIL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</si>
</sst>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3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 quotePrefix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N81" sqref="N81"/>
    </sheetView>
  </sheetViews>
  <sheetFormatPr defaultColWidth="9.140625" defaultRowHeight="15"/>
  <cols>
    <col min="1" max="1" width="14.28125" style="8" customWidth="1"/>
    <col min="2" max="2" width="23.00390625" style="8" customWidth="1"/>
    <col min="3" max="3" width="9.140625" style="8" customWidth="1"/>
    <col min="4" max="5" width="11.7109375" style="8" customWidth="1"/>
    <col min="6" max="6" width="14.00390625" style="8" customWidth="1"/>
    <col min="7" max="16384" width="9.140625" style="8" customWidth="1"/>
  </cols>
  <sheetData>
    <row r="1" spans="1:18" ht="31.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" ht="38.25" customHeight="1" thickBot="1">
      <c r="A2" s="2" t="s">
        <v>25</v>
      </c>
      <c r="B2" s="35" t="s">
        <v>48</v>
      </c>
    </row>
    <row r="3" spans="1:18" s="1" customFormat="1" ht="48.75" customHeight="1" thickTop="1">
      <c r="A3" s="50" t="s">
        <v>0</v>
      </c>
      <c r="B3" s="53" t="s">
        <v>1</v>
      </c>
      <c r="C3" s="7" t="s">
        <v>2</v>
      </c>
      <c r="D3" s="53" t="s">
        <v>4</v>
      </c>
      <c r="E3" s="53"/>
      <c r="F3" s="7" t="s">
        <v>8</v>
      </c>
      <c r="G3" s="7" t="s">
        <v>9</v>
      </c>
      <c r="H3" s="7" t="s">
        <v>11</v>
      </c>
      <c r="I3" s="53" t="s">
        <v>12</v>
      </c>
      <c r="J3" s="53"/>
      <c r="K3" s="53" t="s">
        <v>14</v>
      </c>
      <c r="L3" s="53"/>
      <c r="M3" s="7" t="s">
        <v>27</v>
      </c>
      <c r="N3" s="7" t="s">
        <v>18</v>
      </c>
      <c r="O3" s="7" t="s">
        <v>19</v>
      </c>
      <c r="P3" s="7" t="s">
        <v>20</v>
      </c>
      <c r="Q3" s="53" t="s">
        <v>21</v>
      </c>
      <c r="R3" s="61"/>
    </row>
    <row r="4" spans="1:18" ht="15">
      <c r="A4" s="51"/>
      <c r="B4" s="54"/>
      <c r="C4" s="58" t="s">
        <v>3</v>
      </c>
      <c r="D4" s="5" t="s">
        <v>5</v>
      </c>
      <c r="E4" s="5" t="s">
        <v>6</v>
      </c>
      <c r="F4" s="58" t="s">
        <v>7</v>
      </c>
      <c r="G4" s="58" t="s">
        <v>10</v>
      </c>
      <c r="H4" s="58" t="s">
        <v>10</v>
      </c>
      <c r="I4" s="5" t="s">
        <v>13</v>
      </c>
      <c r="J4" s="5" t="s">
        <v>5</v>
      </c>
      <c r="K4" s="5" t="s">
        <v>15</v>
      </c>
      <c r="L4" s="5" t="s">
        <v>17</v>
      </c>
      <c r="M4" s="56" t="s">
        <v>28</v>
      </c>
      <c r="N4" s="58" t="s">
        <v>10</v>
      </c>
      <c r="O4" s="58" t="s">
        <v>24</v>
      </c>
      <c r="P4" s="58" t="s">
        <v>23</v>
      </c>
      <c r="Q4" s="5" t="s">
        <v>22</v>
      </c>
      <c r="R4" s="3" t="s">
        <v>6</v>
      </c>
    </row>
    <row r="5" spans="1:18" ht="15.75" thickBot="1">
      <c r="A5" s="52"/>
      <c r="B5" s="55"/>
      <c r="C5" s="59"/>
      <c r="D5" s="6" t="s">
        <v>7</v>
      </c>
      <c r="E5" s="6" t="s">
        <v>7</v>
      </c>
      <c r="F5" s="59"/>
      <c r="G5" s="59"/>
      <c r="H5" s="59"/>
      <c r="I5" s="6" t="s">
        <v>10</v>
      </c>
      <c r="J5" s="6" t="s">
        <v>10</v>
      </c>
      <c r="K5" s="6" t="s">
        <v>16</v>
      </c>
      <c r="L5" s="6" t="s">
        <v>16</v>
      </c>
      <c r="M5" s="57"/>
      <c r="N5" s="59"/>
      <c r="O5" s="59"/>
      <c r="P5" s="59"/>
      <c r="Q5" s="6" t="s">
        <v>10</v>
      </c>
      <c r="R5" s="4" t="s">
        <v>10</v>
      </c>
    </row>
    <row r="6" spans="1:18" ht="15.75" thickTop="1">
      <c r="A6" s="9" t="s">
        <v>30</v>
      </c>
      <c r="B6" s="10" t="s">
        <v>36</v>
      </c>
      <c r="C6" s="10" t="s">
        <v>47</v>
      </c>
      <c r="D6" s="11">
        <v>529</v>
      </c>
      <c r="E6" s="11">
        <v>575</v>
      </c>
      <c r="F6" s="11">
        <v>1650</v>
      </c>
      <c r="G6" s="11">
        <v>240</v>
      </c>
      <c r="H6" s="11">
        <v>54</v>
      </c>
      <c r="I6" s="11">
        <v>17.33</v>
      </c>
      <c r="J6" s="11">
        <v>20.33</v>
      </c>
      <c r="K6" s="11">
        <v>272</v>
      </c>
      <c r="L6" s="11">
        <v>174</v>
      </c>
      <c r="M6" s="11">
        <v>181</v>
      </c>
      <c r="N6" s="11">
        <v>3</v>
      </c>
      <c r="O6" s="11">
        <v>410</v>
      </c>
      <c r="P6" s="11">
        <v>3</v>
      </c>
      <c r="Q6" s="11">
        <v>-15</v>
      </c>
      <c r="R6" s="12">
        <v>-3</v>
      </c>
    </row>
    <row r="7" spans="1:18" ht="15">
      <c r="A7" s="16" t="s">
        <v>35</v>
      </c>
      <c r="B7" s="13" t="s">
        <v>46</v>
      </c>
      <c r="C7" s="13" t="s">
        <v>47</v>
      </c>
      <c r="D7" s="14">
        <v>499</v>
      </c>
      <c r="E7" s="14">
        <v>529</v>
      </c>
      <c r="F7" s="14">
        <v>1650</v>
      </c>
      <c r="G7" s="14">
        <v>265</v>
      </c>
      <c r="H7" s="14">
        <v>63</v>
      </c>
      <c r="I7" s="14">
        <v>17.66</v>
      </c>
      <c r="J7" s="14">
        <v>18.33</v>
      </c>
      <c r="K7" s="14">
        <v>280</v>
      </c>
      <c r="L7" s="14">
        <v>195</v>
      </c>
      <c r="M7" s="14">
        <v>182</v>
      </c>
      <c r="N7" s="14">
        <v>7</v>
      </c>
      <c r="O7" s="14">
        <v>400</v>
      </c>
      <c r="P7" s="14">
        <v>4</v>
      </c>
      <c r="Q7" s="14"/>
      <c r="R7" s="15"/>
    </row>
    <row r="8" spans="1:18" ht="15">
      <c r="A8" s="16" t="s">
        <v>30</v>
      </c>
      <c r="B8" s="13" t="s">
        <v>37</v>
      </c>
      <c r="C8" s="13" t="s">
        <v>47</v>
      </c>
      <c r="D8" s="14">
        <v>576</v>
      </c>
      <c r="E8" s="14">
        <v>614</v>
      </c>
      <c r="F8" s="14">
        <v>1670</v>
      </c>
      <c r="G8" s="14">
        <v>235</v>
      </c>
      <c r="H8" s="14">
        <v>57</v>
      </c>
      <c r="I8" s="14">
        <v>14.66</v>
      </c>
      <c r="J8" s="14">
        <v>16.66</v>
      </c>
      <c r="K8" s="14">
        <v>250</v>
      </c>
      <c r="L8" s="14">
        <v>197</v>
      </c>
      <c r="M8" s="14">
        <v>300</v>
      </c>
      <c r="N8" s="14">
        <v>6</v>
      </c>
      <c r="O8" s="14">
        <v>530</v>
      </c>
      <c r="P8" s="14">
        <v>4</v>
      </c>
      <c r="Q8" s="14">
        <v>4</v>
      </c>
      <c r="R8" s="15">
        <v>8</v>
      </c>
    </row>
    <row r="9" spans="1:18" ht="15">
      <c r="A9" s="16" t="s">
        <v>32</v>
      </c>
      <c r="B9" s="13" t="s">
        <v>38</v>
      </c>
      <c r="C9" s="13" t="s">
        <v>47</v>
      </c>
      <c r="D9" s="14">
        <v>571</v>
      </c>
      <c r="E9" s="14">
        <v>657</v>
      </c>
      <c r="F9" s="14">
        <v>1700</v>
      </c>
      <c r="G9" s="14">
        <v>240</v>
      </c>
      <c r="H9" s="14">
        <v>57</v>
      </c>
      <c r="I9" s="14">
        <v>20.33</v>
      </c>
      <c r="J9" s="14">
        <v>21</v>
      </c>
      <c r="K9" s="14">
        <v>208</v>
      </c>
      <c r="L9" s="14">
        <v>253</v>
      </c>
      <c r="M9" s="14">
        <v>172</v>
      </c>
      <c r="N9" s="14">
        <v>8</v>
      </c>
      <c r="O9" s="14">
        <v>410</v>
      </c>
      <c r="P9" s="14">
        <v>1</v>
      </c>
      <c r="Q9" s="14">
        <v>10</v>
      </c>
      <c r="R9" s="15">
        <v>10</v>
      </c>
    </row>
    <row r="10" spans="1:18" ht="15">
      <c r="A10" s="16" t="s">
        <v>34</v>
      </c>
      <c r="B10" s="13" t="s">
        <v>39</v>
      </c>
      <c r="C10" s="13" t="s">
        <v>47</v>
      </c>
      <c r="D10" s="14">
        <v>420</v>
      </c>
      <c r="E10" s="14">
        <v>473</v>
      </c>
      <c r="F10" s="14">
        <v>1300</v>
      </c>
      <c r="G10" s="14">
        <v>222</v>
      </c>
      <c r="H10" s="14">
        <v>51</v>
      </c>
      <c r="I10" s="14">
        <v>23</v>
      </c>
      <c r="J10" s="14">
        <v>21</v>
      </c>
      <c r="K10" s="14">
        <v>282</v>
      </c>
      <c r="L10" s="14">
        <v>245</v>
      </c>
      <c r="M10" s="14">
        <v>186</v>
      </c>
      <c r="N10" s="14">
        <v>1.5</v>
      </c>
      <c r="O10" s="14">
        <v>360</v>
      </c>
      <c r="P10" s="14">
        <v>4</v>
      </c>
      <c r="Q10" s="14">
        <v>7</v>
      </c>
      <c r="R10" s="15">
        <v>8</v>
      </c>
    </row>
    <row r="11" spans="1:18" ht="15">
      <c r="A11" s="16" t="s">
        <v>33</v>
      </c>
      <c r="B11" s="13" t="s">
        <v>40</v>
      </c>
      <c r="C11" s="13" t="s">
        <v>47</v>
      </c>
      <c r="D11" s="14">
        <v>481</v>
      </c>
      <c r="E11" s="14">
        <v>493</v>
      </c>
      <c r="F11" s="14">
        <v>1450</v>
      </c>
      <c r="G11" s="14">
        <v>240</v>
      </c>
      <c r="H11" s="14">
        <v>57</v>
      </c>
      <c r="I11" s="14">
        <v>19.66</v>
      </c>
      <c r="J11" s="14">
        <v>19</v>
      </c>
      <c r="K11" s="14">
        <v>319</v>
      </c>
      <c r="L11" s="14">
        <v>227</v>
      </c>
      <c r="M11" s="14">
        <v>154</v>
      </c>
      <c r="N11" s="14">
        <v>4</v>
      </c>
      <c r="O11" s="14">
        <v>380</v>
      </c>
      <c r="P11" s="14">
        <v>1</v>
      </c>
      <c r="Q11" s="14">
        <v>5</v>
      </c>
      <c r="R11" s="15">
        <v>7</v>
      </c>
    </row>
    <row r="12" spans="1:18" ht="15">
      <c r="A12" s="16" t="s">
        <v>32</v>
      </c>
      <c r="B12" s="13" t="s">
        <v>45</v>
      </c>
      <c r="C12" s="13" t="s">
        <v>47</v>
      </c>
      <c r="D12" s="14">
        <v>522</v>
      </c>
      <c r="E12" s="14">
        <v>486</v>
      </c>
      <c r="F12" s="14">
        <v>950</v>
      </c>
      <c r="G12" s="14">
        <v>230</v>
      </c>
      <c r="H12" s="14">
        <v>55</v>
      </c>
      <c r="I12" s="14">
        <v>18.66</v>
      </c>
      <c r="J12" s="14">
        <v>16</v>
      </c>
      <c r="K12" s="14">
        <v>293</v>
      </c>
      <c r="L12" s="14">
        <v>223</v>
      </c>
      <c r="M12" s="14">
        <v>300</v>
      </c>
      <c r="N12" s="14">
        <v>6</v>
      </c>
      <c r="O12" s="14">
        <v>400</v>
      </c>
      <c r="P12" s="14">
        <v>3</v>
      </c>
      <c r="Q12" s="14">
        <v>-15</v>
      </c>
      <c r="R12" s="15">
        <v>2</v>
      </c>
    </row>
    <row r="13" spans="1:18" ht="15">
      <c r="A13" s="16" t="s">
        <v>31</v>
      </c>
      <c r="B13" s="13" t="s">
        <v>41</v>
      </c>
      <c r="C13" s="13" t="s">
        <v>47</v>
      </c>
      <c r="D13" s="14">
        <v>484</v>
      </c>
      <c r="E13" s="14">
        <v>505</v>
      </c>
      <c r="F13" s="14">
        <v>1650</v>
      </c>
      <c r="G13" s="14">
        <v>240</v>
      </c>
      <c r="H13" s="14">
        <v>53</v>
      </c>
      <c r="I13" s="14">
        <v>19</v>
      </c>
      <c r="J13" s="14">
        <v>13.66</v>
      </c>
      <c r="K13" s="14">
        <v>305</v>
      </c>
      <c r="L13" s="14">
        <v>205</v>
      </c>
      <c r="M13" s="14">
        <v>300</v>
      </c>
      <c r="N13" s="14">
        <v>11</v>
      </c>
      <c r="O13" s="14">
        <v>400</v>
      </c>
      <c r="P13" s="14">
        <v>4</v>
      </c>
      <c r="Q13" s="14">
        <v>-16</v>
      </c>
      <c r="R13" s="15">
        <v>-2</v>
      </c>
    </row>
    <row r="14" spans="1:18" ht="15">
      <c r="A14" s="16" t="s">
        <v>32</v>
      </c>
      <c r="B14" s="13" t="s">
        <v>42</v>
      </c>
      <c r="C14" s="13" t="s">
        <v>47</v>
      </c>
      <c r="D14" s="14">
        <v>608</v>
      </c>
      <c r="E14" s="14">
        <v>608</v>
      </c>
      <c r="F14" s="14">
        <v>1300</v>
      </c>
      <c r="G14" s="14">
        <v>240</v>
      </c>
      <c r="H14" s="14">
        <v>52</v>
      </c>
      <c r="I14" s="14">
        <v>16.33</v>
      </c>
      <c r="J14" s="14">
        <v>14</v>
      </c>
      <c r="K14" s="14">
        <v>277</v>
      </c>
      <c r="L14" s="14">
        <v>247</v>
      </c>
      <c r="M14" s="14">
        <v>300</v>
      </c>
      <c r="N14" s="14">
        <v>2</v>
      </c>
      <c r="O14" s="14">
        <v>440</v>
      </c>
      <c r="P14" s="14">
        <v>1</v>
      </c>
      <c r="Q14" s="14">
        <v>7</v>
      </c>
      <c r="R14" s="15">
        <v>15</v>
      </c>
    </row>
    <row r="15" spans="1:18" ht="15">
      <c r="A15" s="16" t="s">
        <v>30</v>
      </c>
      <c r="B15" s="13" t="s">
        <v>29</v>
      </c>
      <c r="C15" s="13" t="s">
        <v>47</v>
      </c>
      <c r="D15" s="14">
        <v>517</v>
      </c>
      <c r="E15" s="14">
        <v>540</v>
      </c>
      <c r="F15" s="14">
        <v>1750</v>
      </c>
      <c r="G15" s="14">
        <v>250</v>
      </c>
      <c r="H15" s="14">
        <v>57</v>
      </c>
      <c r="I15" s="14">
        <v>21.33</v>
      </c>
      <c r="J15" s="14">
        <v>21.33</v>
      </c>
      <c r="K15" s="14">
        <v>278</v>
      </c>
      <c r="L15" s="14">
        <v>213</v>
      </c>
      <c r="M15" s="14">
        <v>300</v>
      </c>
      <c r="N15" s="14">
        <v>3</v>
      </c>
      <c r="O15" s="14">
        <v>390</v>
      </c>
      <c r="P15" s="14">
        <v>2</v>
      </c>
      <c r="Q15" s="14">
        <v>-6</v>
      </c>
      <c r="R15" s="15">
        <v>10.5</v>
      </c>
    </row>
    <row r="16" spans="1:18" ht="15">
      <c r="A16" s="16" t="s">
        <v>44</v>
      </c>
      <c r="B16" s="13" t="s">
        <v>43</v>
      </c>
      <c r="C16" s="13" t="s">
        <v>47</v>
      </c>
      <c r="D16" s="14">
        <v>612</v>
      </c>
      <c r="E16" s="14">
        <v>629</v>
      </c>
      <c r="F16" s="14">
        <v>1900</v>
      </c>
      <c r="G16" s="14">
        <v>268</v>
      </c>
      <c r="H16" s="14">
        <v>62</v>
      </c>
      <c r="I16" s="14">
        <v>12.33</v>
      </c>
      <c r="J16" s="14">
        <v>15.33</v>
      </c>
      <c r="K16" s="14">
        <v>310</v>
      </c>
      <c r="L16" s="14">
        <v>210</v>
      </c>
      <c r="M16" s="14">
        <v>300</v>
      </c>
      <c r="N16" s="14">
        <v>10</v>
      </c>
      <c r="O16" s="14">
        <v>650</v>
      </c>
      <c r="P16" s="14">
        <v>2</v>
      </c>
      <c r="Q16" s="14">
        <v>-4</v>
      </c>
      <c r="R16" s="15">
        <v>2.5</v>
      </c>
    </row>
    <row r="17" spans="1:19" ht="15">
      <c r="A17" s="16"/>
      <c r="B17" s="13" t="s">
        <v>49</v>
      </c>
      <c r="C17" s="13" t="s">
        <v>47</v>
      </c>
      <c r="D17" s="14">
        <v>616</v>
      </c>
      <c r="E17" s="14">
        <v>619</v>
      </c>
      <c r="F17" s="14">
        <v>2000</v>
      </c>
      <c r="G17" s="14">
        <v>245</v>
      </c>
      <c r="H17" s="14">
        <v>48</v>
      </c>
      <c r="I17" s="14">
        <v>21.7</v>
      </c>
      <c r="J17" s="14">
        <v>21.7</v>
      </c>
      <c r="K17" s="14">
        <v>226</v>
      </c>
      <c r="L17" s="14">
        <v>239</v>
      </c>
      <c r="M17" s="14">
        <v>240</v>
      </c>
      <c r="N17" s="14">
        <v>12</v>
      </c>
      <c r="O17" s="14">
        <v>510</v>
      </c>
      <c r="P17" s="14">
        <v>1</v>
      </c>
      <c r="Q17" s="14">
        <v>-11</v>
      </c>
      <c r="R17" s="15">
        <v>7.5</v>
      </c>
      <c r="S17" s="8">
        <v>20</v>
      </c>
    </row>
    <row r="18" spans="1:19" ht="15">
      <c r="A18" s="9"/>
      <c r="B18" s="10" t="s">
        <v>50</v>
      </c>
      <c r="C18" s="10" t="s">
        <v>47</v>
      </c>
      <c r="D18" s="11">
        <v>401</v>
      </c>
      <c r="E18" s="11">
        <v>480</v>
      </c>
      <c r="F18" s="11">
        <v>1200</v>
      </c>
      <c r="G18" s="11">
        <v>250</v>
      </c>
      <c r="H18" s="11">
        <v>60</v>
      </c>
      <c r="I18" s="11">
        <v>16.3</v>
      </c>
      <c r="J18" s="11">
        <v>16.7</v>
      </c>
      <c r="K18" s="11">
        <v>229</v>
      </c>
      <c r="L18" s="11">
        <v>229</v>
      </c>
      <c r="M18" s="11">
        <v>300</v>
      </c>
      <c r="N18" s="11">
        <v>5.5</v>
      </c>
      <c r="O18" s="11">
        <v>540</v>
      </c>
      <c r="P18" s="11">
        <v>1</v>
      </c>
      <c r="Q18" s="11">
        <v>-30</v>
      </c>
      <c r="R18" s="12">
        <v>-7</v>
      </c>
      <c r="S18" s="8">
        <v>16</v>
      </c>
    </row>
    <row r="19" spans="1:19" ht="15">
      <c r="A19" s="16"/>
      <c r="B19" s="13" t="s">
        <v>51</v>
      </c>
      <c r="C19" s="13" t="s">
        <v>47</v>
      </c>
      <c r="D19" s="14">
        <v>397</v>
      </c>
      <c r="E19" s="14">
        <v>427</v>
      </c>
      <c r="F19" s="14">
        <v>1350</v>
      </c>
      <c r="G19" s="14">
        <v>235</v>
      </c>
      <c r="H19" s="14">
        <v>56</v>
      </c>
      <c r="I19" s="14">
        <v>18.7</v>
      </c>
      <c r="J19" s="14">
        <v>17.3</v>
      </c>
      <c r="K19" s="14">
        <v>216</v>
      </c>
      <c r="L19" s="14">
        <v>235</v>
      </c>
      <c r="M19" s="14">
        <v>213</v>
      </c>
      <c r="N19" s="14">
        <v>7.5</v>
      </c>
      <c r="O19" s="14">
        <v>410</v>
      </c>
      <c r="P19" s="14">
        <v>3</v>
      </c>
      <c r="Q19" s="14">
        <v>4</v>
      </c>
      <c r="R19" s="15">
        <v>8.5</v>
      </c>
      <c r="S19" s="8">
        <v>26</v>
      </c>
    </row>
    <row r="20" spans="1:19" ht="15">
      <c r="A20" s="16"/>
      <c r="B20" s="10" t="s">
        <v>52</v>
      </c>
      <c r="C20" s="10" t="s">
        <v>47</v>
      </c>
      <c r="D20" s="11">
        <v>573</v>
      </c>
      <c r="E20" s="11">
        <v>571</v>
      </c>
      <c r="F20" s="11">
        <v>1500</v>
      </c>
      <c r="G20" s="11">
        <v>240</v>
      </c>
      <c r="H20" s="11">
        <v>56</v>
      </c>
      <c r="I20" s="11">
        <v>16.7</v>
      </c>
      <c r="J20" s="11">
        <v>18</v>
      </c>
      <c r="K20" s="11">
        <v>240</v>
      </c>
      <c r="L20" s="11">
        <v>243</v>
      </c>
      <c r="M20" s="11">
        <v>300</v>
      </c>
      <c r="N20" s="14">
        <v>3</v>
      </c>
      <c r="O20" s="14">
        <v>510</v>
      </c>
      <c r="P20" s="14">
        <v>1</v>
      </c>
      <c r="Q20" s="14">
        <v>10</v>
      </c>
      <c r="R20" s="36">
        <v>8</v>
      </c>
      <c r="S20" s="37">
        <v>30</v>
      </c>
    </row>
    <row r="21" spans="1:18" ht="15">
      <c r="A21" s="16"/>
      <c r="B21" s="13" t="s">
        <v>53</v>
      </c>
      <c r="C21" s="13" t="s">
        <v>47</v>
      </c>
      <c r="D21" s="14">
        <v>455</v>
      </c>
      <c r="E21" s="14">
        <v>572</v>
      </c>
      <c r="F21" s="14">
        <v>2030</v>
      </c>
      <c r="G21" s="14">
        <v>290</v>
      </c>
      <c r="H21" s="14">
        <v>73</v>
      </c>
      <c r="I21" s="14">
        <v>19.7</v>
      </c>
      <c r="J21" s="14">
        <v>16.3</v>
      </c>
      <c r="K21" s="14">
        <v>291</v>
      </c>
      <c r="L21" s="14">
        <v>254</v>
      </c>
      <c r="M21" s="14">
        <v>300</v>
      </c>
      <c r="N21" s="14"/>
      <c r="O21" s="14"/>
      <c r="P21" s="14"/>
      <c r="Q21" s="14"/>
      <c r="R21" s="15"/>
    </row>
    <row r="22" spans="1:19" ht="15">
      <c r="A22" s="17"/>
      <c r="B22" s="13" t="s">
        <v>54</v>
      </c>
      <c r="C22" s="13" t="s">
        <v>47</v>
      </c>
      <c r="D22" s="14">
        <v>525</v>
      </c>
      <c r="E22" s="14">
        <v>499</v>
      </c>
      <c r="F22" s="14">
        <v>1350</v>
      </c>
      <c r="G22" s="14">
        <v>260</v>
      </c>
      <c r="H22" s="14">
        <v>51</v>
      </c>
      <c r="I22" s="14">
        <v>17.3</v>
      </c>
      <c r="J22" s="14">
        <v>17.7</v>
      </c>
      <c r="K22" s="14">
        <v>301</v>
      </c>
      <c r="L22" s="14">
        <v>241</v>
      </c>
      <c r="M22" s="14">
        <v>250</v>
      </c>
      <c r="N22" s="11">
        <v>3.5</v>
      </c>
      <c r="O22" s="11">
        <v>500</v>
      </c>
      <c r="P22" s="11">
        <v>1</v>
      </c>
      <c r="Q22" s="11">
        <v>23</v>
      </c>
      <c r="R22" s="12">
        <v>25</v>
      </c>
      <c r="S22" s="8">
        <v>35</v>
      </c>
    </row>
    <row r="23" spans="1:19" ht="15">
      <c r="A23" s="16"/>
      <c r="B23" s="13" t="s">
        <v>55</v>
      </c>
      <c r="C23" s="13" t="s">
        <v>47</v>
      </c>
      <c r="D23" s="14">
        <v>583</v>
      </c>
      <c r="E23" s="14">
        <v>766</v>
      </c>
      <c r="F23" s="14">
        <v>2200</v>
      </c>
      <c r="G23" s="14"/>
      <c r="H23" s="14">
        <v>66</v>
      </c>
      <c r="I23" s="14">
        <v>14</v>
      </c>
      <c r="J23" s="14">
        <v>11.7</v>
      </c>
      <c r="K23" s="14">
        <v>217</v>
      </c>
      <c r="L23" s="14">
        <v>243</v>
      </c>
      <c r="M23" s="14">
        <v>300</v>
      </c>
      <c r="N23" s="14">
        <v>7</v>
      </c>
      <c r="O23" s="14"/>
      <c r="P23" s="14">
        <v>1</v>
      </c>
      <c r="Q23" s="14">
        <v>-7</v>
      </c>
      <c r="R23" s="15">
        <v>2</v>
      </c>
      <c r="S23" s="8">
        <v>32</v>
      </c>
    </row>
    <row r="24" spans="1:19" ht="15">
      <c r="A24" s="16"/>
      <c r="B24" s="13" t="s">
        <v>56</v>
      </c>
      <c r="C24" s="13" t="s">
        <v>47</v>
      </c>
      <c r="D24" s="14">
        <v>425</v>
      </c>
      <c r="E24" s="14">
        <v>512</v>
      </c>
      <c r="F24" s="14">
        <v>1250</v>
      </c>
      <c r="G24" s="14"/>
      <c r="H24" s="14"/>
      <c r="I24" s="14">
        <v>17.3</v>
      </c>
      <c r="J24" s="14">
        <v>18.6</v>
      </c>
      <c r="K24" s="14">
        <v>240</v>
      </c>
      <c r="L24" s="14">
        <v>254</v>
      </c>
      <c r="M24" s="14"/>
      <c r="N24" s="14">
        <v>3.5</v>
      </c>
      <c r="O24" s="14"/>
      <c r="P24" s="14">
        <v>5</v>
      </c>
      <c r="Q24" s="14">
        <v>5</v>
      </c>
      <c r="R24" s="15">
        <v>9</v>
      </c>
      <c r="S24" s="8">
        <v>24</v>
      </c>
    </row>
    <row r="25" spans="1:18" ht="15">
      <c r="A25" s="17" t="s">
        <v>57</v>
      </c>
      <c r="B25" s="18" t="s">
        <v>58</v>
      </c>
      <c r="C25" s="18" t="s">
        <v>47</v>
      </c>
      <c r="D25" s="14">
        <v>458</v>
      </c>
      <c r="E25" s="14">
        <v>436</v>
      </c>
      <c r="F25" s="14">
        <v>1250</v>
      </c>
      <c r="G25" s="14">
        <v>270</v>
      </c>
      <c r="H25" s="14">
        <v>59</v>
      </c>
      <c r="I25" s="14">
        <v>15.7</v>
      </c>
      <c r="J25" s="14">
        <v>17.7</v>
      </c>
      <c r="K25" s="14">
        <v>348</v>
      </c>
      <c r="L25" s="14">
        <v>212</v>
      </c>
      <c r="M25" s="14">
        <v>224</v>
      </c>
      <c r="N25" s="14"/>
      <c r="O25" s="14"/>
      <c r="P25" s="14"/>
      <c r="Q25" s="14"/>
      <c r="R25" s="15"/>
    </row>
    <row r="26" spans="1:19" ht="15">
      <c r="A26" s="17" t="s">
        <v>59</v>
      </c>
      <c r="B26" s="18" t="s">
        <v>60</v>
      </c>
      <c r="C26" s="18" t="s">
        <v>47</v>
      </c>
      <c r="D26" s="14">
        <v>551</v>
      </c>
      <c r="E26" s="14">
        <v>610</v>
      </c>
      <c r="F26" s="14">
        <v>1600</v>
      </c>
      <c r="G26" s="14">
        <v>210</v>
      </c>
      <c r="H26" s="14">
        <v>47</v>
      </c>
      <c r="I26" s="14">
        <v>17.8</v>
      </c>
      <c r="J26" s="14">
        <v>24.8</v>
      </c>
      <c r="K26" s="14">
        <v>251</v>
      </c>
      <c r="L26" s="14">
        <v>250</v>
      </c>
      <c r="M26" s="14">
        <v>300</v>
      </c>
      <c r="N26" s="14">
        <v>4.5</v>
      </c>
      <c r="O26" s="14">
        <v>380</v>
      </c>
      <c r="P26" s="14">
        <v>5</v>
      </c>
      <c r="Q26" s="14">
        <v>11.5</v>
      </c>
      <c r="R26" s="15">
        <v>16</v>
      </c>
      <c r="S26" s="8">
        <v>30</v>
      </c>
    </row>
    <row r="27" spans="1:19" ht="15">
      <c r="A27" s="17" t="s">
        <v>61</v>
      </c>
      <c r="B27" s="18" t="s">
        <v>62</v>
      </c>
      <c r="C27" s="18" t="s">
        <v>47</v>
      </c>
      <c r="D27" s="14">
        <v>653</v>
      </c>
      <c r="E27" s="14">
        <v>624</v>
      </c>
      <c r="F27" s="14">
        <v>2150</v>
      </c>
      <c r="G27" s="14">
        <v>295</v>
      </c>
      <c r="H27" s="14">
        <v>91</v>
      </c>
      <c r="I27" s="14">
        <v>19.6</v>
      </c>
      <c r="J27" s="14">
        <v>20</v>
      </c>
      <c r="K27" s="14">
        <v>280</v>
      </c>
      <c r="L27" s="14">
        <v>209</v>
      </c>
      <c r="M27" s="14">
        <v>183</v>
      </c>
      <c r="N27" s="14">
        <v>8.5</v>
      </c>
      <c r="O27" s="14">
        <v>550</v>
      </c>
      <c r="P27" s="14">
        <v>1</v>
      </c>
      <c r="Q27" s="14"/>
      <c r="R27" s="15"/>
      <c r="S27" s="8">
        <v>33</v>
      </c>
    </row>
    <row r="28" spans="1:19" ht="15">
      <c r="A28" s="17" t="s">
        <v>32</v>
      </c>
      <c r="B28" s="18" t="s">
        <v>63</v>
      </c>
      <c r="C28" s="18" t="s">
        <v>47</v>
      </c>
      <c r="D28" s="14">
        <v>398</v>
      </c>
      <c r="E28" s="14">
        <v>536</v>
      </c>
      <c r="F28" s="14">
        <v>1300</v>
      </c>
      <c r="G28" s="14">
        <v>249</v>
      </c>
      <c r="H28" s="14">
        <v>54</v>
      </c>
      <c r="I28" s="14">
        <v>18</v>
      </c>
      <c r="J28" s="14">
        <v>17.5</v>
      </c>
      <c r="K28" s="14">
        <v>235</v>
      </c>
      <c r="L28" s="14">
        <v>263</v>
      </c>
      <c r="M28" s="14">
        <v>300</v>
      </c>
      <c r="N28" s="14">
        <v>8</v>
      </c>
      <c r="O28" s="14">
        <v>450</v>
      </c>
      <c r="P28" s="14">
        <v>8</v>
      </c>
      <c r="Q28" s="14">
        <v>12</v>
      </c>
      <c r="R28" s="15">
        <v>23</v>
      </c>
      <c r="S28" s="8">
        <v>25</v>
      </c>
    </row>
    <row r="29" spans="1:19" ht="15">
      <c r="A29" s="17" t="s">
        <v>64</v>
      </c>
      <c r="B29" s="18" t="s">
        <v>65</v>
      </c>
      <c r="C29" s="18" t="s">
        <v>47</v>
      </c>
      <c r="D29" s="14">
        <v>438</v>
      </c>
      <c r="E29" s="14">
        <v>500</v>
      </c>
      <c r="F29" s="14">
        <v>1400</v>
      </c>
      <c r="G29" s="14"/>
      <c r="H29" s="14"/>
      <c r="I29" s="14">
        <v>15.6</v>
      </c>
      <c r="J29" s="14">
        <v>19.4</v>
      </c>
      <c r="K29" s="14">
        <v>233</v>
      </c>
      <c r="L29" s="14">
        <v>254</v>
      </c>
      <c r="M29" s="14"/>
      <c r="N29" s="14">
        <v>7.5</v>
      </c>
      <c r="O29" s="14">
        <v>430</v>
      </c>
      <c r="P29" s="14">
        <v>4</v>
      </c>
      <c r="Q29" s="14">
        <v>-25</v>
      </c>
      <c r="R29" s="15">
        <v>6.5</v>
      </c>
      <c r="S29" s="8">
        <v>17</v>
      </c>
    </row>
    <row r="30" spans="1:18" ht="15">
      <c r="A30" s="44" t="s">
        <v>66</v>
      </c>
      <c r="B30" s="18" t="s">
        <v>67</v>
      </c>
      <c r="C30" s="18" t="s">
        <v>47</v>
      </c>
      <c r="D30" s="14">
        <v>373</v>
      </c>
      <c r="E30" s="14">
        <v>444</v>
      </c>
      <c r="F30" s="14">
        <v>1100</v>
      </c>
      <c r="G30" s="14">
        <v>210</v>
      </c>
      <c r="H30" s="14">
        <v>50</v>
      </c>
      <c r="I30" s="14">
        <v>29.33</v>
      </c>
      <c r="J30" s="14">
        <v>17.67</v>
      </c>
      <c r="K30" s="14">
        <v>297</v>
      </c>
      <c r="L30" s="14">
        <v>245</v>
      </c>
      <c r="M30" s="14">
        <v>251</v>
      </c>
      <c r="N30" s="14"/>
      <c r="O30" s="14"/>
      <c r="P30" s="14"/>
      <c r="Q30" s="14"/>
      <c r="R30" s="15"/>
    </row>
    <row r="31" spans="1:18" ht="15">
      <c r="A31" s="16"/>
      <c r="B31" s="13" t="s">
        <v>68</v>
      </c>
      <c r="C31" s="13" t="s">
        <v>47</v>
      </c>
      <c r="D31" s="14">
        <v>433</v>
      </c>
      <c r="E31" s="14">
        <v>504</v>
      </c>
      <c r="F31" s="14">
        <v>1100</v>
      </c>
      <c r="G31" s="14">
        <v>246</v>
      </c>
      <c r="H31" s="14">
        <v>56</v>
      </c>
      <c r="I31" s="14">
        <v>21</v>
      </c>
      <c r="J31" s="14">
        <v>24</v>
      </c>
      <c r="K31" s="14">
        <v>220</v>
      </c>
      <c r="L31" s="14">
        <v>297</v>
      </c>
      <c r="M31" s="14">
        <v>260</v>
      </c>
      <c r="N31" s="14">
        <v>6</v>
      </c>
      <c r="O31" s="14">
        <v>370</v>
      </c>
      <c r="P31" s="14">
        <v>3</v>
      </c>
      <c r="Q31" s="14">
        <v>6</v>
      </c>
      <c r="R31" s="15">
        <v>14</v>
      </c>
    </row>
    <row r="32" spans="1:18" ht="15">
      <c r="A32" s="16"/>
      <c r="B32" s="10" t="s">
        <v>69</v>
      </c>
      <c r="C32" s="10" t="s">
        <v>47</v>
      </c>
      <c r="D32" s="11">
        <v>507</v>
      </c>
      <c r="E32" s="11">
        <v>563</v>
      </c>
      <c r="F32" s="11">
        <v>1100</v>
      </c>
      <c r="G32" s="11"/>
      <c r="H32" s="11"/>
      <c r="I32" s="11">
        <v>21</v>
      </c>
      <c r="J32" s="11">
        <v>20</v>
      </c>
      <c r="K32" s="11">
        <v>220</v>
      </c>
      <c r="L32" s="11">
        <v>256</v>
      </c>
      <c r="M32" s="11"/>
      <c r="N32" s="11">
        <v>2</v>
      </c>
      <c r="O32" s="11"/>
      <c r="P32" s="11">
        <v>2</v>
      </c>
      <c r="Q32" s="11">
        <v>1</v>
      </c>
      <c r="R32" s="12">
        <v>8</v>
      </c>
    </row>
    <row r="33" spans="1:18" ht="15">
      <c r="A33" s="16"/>
      <c r="B33" s="13" t="s">
        <v>70</v>
      </c>
      <c r="C33" s="13" t="s">
        <v>47</v>
      </c>
      <c r="D33" s="14">
        <v>445</v>
      </c>
      <c r="E33" s="14">
        <v>493</v>
      </c>
      <c r="F33" s="14">
        <v>1550</v>
      </c>
      <c r="G33" s="14">
        <v>275</v>
      </c>
      <c r="H33" s="14">
        <v>56</v>
      </c>
      <c r="I33" s="14">
        <v>20</v>
      </c>
      <c r="J33" s="14">
        <v>19</v>
      </c>
      <c r="K33" s="14">
        <v>213</v>
      </c>
      <c r="L33" s="14">
        <v>261</v>
      </c>
      <c r="M33" s="14">
        <v>150</v>
      </c>
      <c r="N33" s="14"/>
      <c r="O33" s="14"/>
      <c r="P33" s="14"/>
      <c r="Q33" s="14"/>
      <c r="R33" s="15"/>
    </row>
    <row r="34" spans="1:18" ht="15">
      <c r="A34" s="38"/>
      <c r="B34" s="39" t="s">
        <v>71</v>
      </c>
      <c r="C34" s="39" t="s">
        <v>47</v>
      </c>
      <c r="D34" s="14"/>
      <c r="E34" s="14"/>
      <c r="F34" s="14"/>
      <c r="G34" s="14"/>
      <c r="H34" s="14"/>
      <c r="I34" s="14">
        <v>20</v>
      </c>
      <c r="J34" s="14">
        <v>23</v>
      </c>
      <c r="K34" s="14">
        <v>208</v>
      </c>
      <c r="L34" s="14">
        <v>215</v>
      </c>
      <c r="M34" s="14"/>
      <c r="N34" s="14">
        <v>14</v>
      </c>
      <c r="O34" s="14"/>
      <c r="P34" s="14">
        <v>4</v>
      </c>
      <c r="Q34" s="14">
        <v>-14</v>
      </c>
      <c r="R34" s="15">
        <v>10</v>
      </c>
    </row>
    <row r="35" spans="1:18" ht="15">
      <c r="A35" s="41"/>
      <c r="B35" s="46" t="s">
        <v>72</v>
      </c>
      <c r="C35" s="46" t="s">
        <v>47</v>
      </c>
      <c r="D35" s="20">
        <v>467</v>
      </c>
      <c r="E35" s="20">
        <v>537</v>
      </c>
      <c r="F35" s="20">
        <v>1500</v>
      </c>
      <c r="G35" s="20">
        <v>230</v>
      </c>
      <c r="H35" s="20">
        <v>50</v>
      </c>
      <c r="I35" s="20">
        <v>18</v>
      </c>
      <c r="J35" s="20">
        <v>21</v>
      </c>
      <c r="K35" s="20">
        <v>181</v>
      </c>
      <c r="L35" s="20">
        <v>222</v>
      </c>
      <c r="M35" s="20">
        <v>180</v>
      </c>
      <c r="N35" s="20"/>
      <c r="O35" s="20"/>
      <c r="P35" s="20"/>
      <c r="Q35" s="20"/>
      <c r="R35" s="21"/>
    </row>
    <row r="36" spans="1:18" ht="15">
      <c r="A36" s="40"/>
      <c r="B36" s="45" t="s">
        <v>73</v>
      </c>
      <c r="C36" s="45" t="s">
        <v>47</v>
      </c>
      <c r="D36" s="22"/>
      <c r="E36" s="22"/>
      <c r="F36" s="22">
        <v>1550</v>
      </c>
      <c r="G36" s="22">
        <v>245</v>
      </c>
      <c r="H36" s="22">
        <v>60</v>
      </c>
      <c r="I36" s="22">
        <v>23</v>
      </c>
      <c r="J36" s="22">
        <v>20</v>
      </c>
      <c r="K36" s="22">
        <v>260</v>
      </c>
      <c r="L36" s="22">
        <v>302</v>
      </c>
      <c r="M36" s="22"/>
      <c r="N36" s="22">
        <v>4</v>
      </c>
      <c r="O36" s="22">
        <v>540</v>
      </c>
      <c r="P36" s="22">
        <v>3</v>
      </c>
      <c r="Q36" s="22">
        <v>0</v>
      </c>
      <c r="R36" s="23">
        <v>5</v>
      </c>
    </row>
    <row r="37" spans="1:18" ht="15">
      <c r="A37" s="40"/>
      <c r="B37" s="45" t="s">
        <v>74</v>
      </c>
      <c r="C37" s="45" t="s">
        <v>47</v>
      </c>
      <c r="D37" s="22">
        <v>494</v>
      </c>
      <c r="E37" s="22">
        <v>501</v>
      </c>
      <c r="F37" s="22">
        <v>1300</v>
      </c>
      <c r="G37" s="22">
        <v>213</v>
      </c>
      <c r="H37" s="22">
        <v>52</v>
      </c>
      <c r="I37" s="22">
        <v>16</v>
      </c>
      <c r="J37" s="22">
        <v>21</v>
      </c>
      <c r="K37" s="22">
        <v>240</v>
      </c>
      <c r="L37" s="22">
        <v>205</v>
      </c>
      <c r="M37" s="22"/>
      <c r="N37" s="22">
        <v>2</v>
      </c>
      <c r="O37" s="22">
        <v>560</v>
      </c>
      <c r="P37" s="22">
        <v>4</v>
      </c>
      <c r="Q37" s="22">
        <v>10</v>
      </c>
      <c r="R37" s="23">
        <v>11</v>
      </c>
    </row>
    <row r="38" spans="1:18" ht="15">
      <c r="A38" s="40"/>
      <c r="B38" s="45" t="s">
        <v>75</v>
      </c>
      <c r="C38" s="45" t="s">
        <v>47</v>
      </c>
      <c r="D38" s="22">
        <v>479</v>
      </c>
      <c r="E38" s="22">
        <v>547</v>
      </c>
      <c r="F38" s="22">
        <v>1500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ht="15">
      <c r="A39" s="40"/>
      <c r="B39" s="45" t="s">
        <v>76</v>
      </c>
      <c r="C39" s="45" t="s">
        <v>47</v>
      </c>
      <c r="D39" s="22">
        <v>464</v>
      </c>
      <c r="E39" s="22">
        <v>499</v>
      </c>
      <c r="F39" s="22">
        <v>1300</v>
      </c>
      <c r="G39" s="22">
        <v>245</v>
      </c>
      <c r="H39" s="22">
        <v>57</v>
      </c>
      <c r="I39" s="22">
        <v>21</v>
      </c>
      <c r="J39" s="22">
        <v>19</v>
      </c>
      <c r="K39" s="22">
        <v>213</v>
      </c>
      <c r="L39" s="22">
        <v>202</v>
      </c>
      <c r="M39" s="22">
        <v>300</v>
      </c>
      <c r="N39" s="22">
        <v>5</v>
      </c>
      <c r="O39" s="22">
        <v>470</v>
      </c>
      <c r="P39" s="22">
        <v>5</v>
      </c>
      <c r="Q39" s="22">
        <v>18</v>
      </c>
      <c r="R39" s="23">
        <v>25</v>
      </c>
    </row>
    <row r="40" spans="1:18" ht="15">
      <c r="A40" s="43"/>
      <c r="B40" s="47" t="s">
        <v>77</v>
      </c>
      <c r="C40" s="47" t="s">
        <v>47</v>
      </c>
      <c r="D40" s="22">
        <v>600</v>
      </c>
      <c r="E40" s="22">
        <v>657</v>
      </c>
      <c r="F40" s="22">
        <v>2100</v>
      </c>
      <c r="G40" s="22"/>
      <c r="H40" s="22"/>
      <c r="I40" s="22">
        <v>20</v>
      </c>
      <c r="J40" s="22">
        <v>21</v>
      </c>
      <c r="K40" s="22">
        <v>174</v>
      </c>
      <c r="L40" s="22">
        <v>215</v>
      </c>
      <c r="M40" s="22">
        <v>300</v>
      </c>
      <c r="N40" s="22"/>
      <c r="O40" s="22"/>
      <c r="P40" s="22"/>
      <c r="Q40" s="22"/>
      <c r="R40" s="23"/>
    </row>
    <row r="41" spans="1:18" ht="15">
      <c r="A41" s="40"/>
      <c r="B41" s="45" t="s">
        <v>78</v>
      </c>
      <c r="C41" s="45" t="s">
        <v>47</v>
      </c>
      <c r="D41" s="22">
        <v>619</v>
      </c>
      <c r="E41" s="22">
        <v>589</v>
      </c>
      <c r="F41" s="22">
        <v>2350</v>
      </c>
      <c r="G41" s="22">
        <v>230</v>
      </c>
      <c r="H41" s="22">
        <v>51</v>
      </c>
      <c r="I41" s="22">
        <v>16</v>
      </c>
      <c r="J41" s="22">
        <v>13</v>
      </c>
      <c r="K41" s="22">
        <v>204</v>
      </c>
      <c r="L41" s="22">
        <v>190</v>
      </c>
      <c r="M41" s="22">
        <v>165</v>
      </c>
      <c r="N41" s="22" t="s">
        <v>79</v>
      </c>
      <c r="O41" s="22">
        <v>490</v>
      </c>
      <c r="P41" s="22">
        <v>2</v>
      </c>
      <c r="Q41" s="22">
        <v>-19</v>
      </c>
      <c r="R41" s="23" t="s">
        <v>80</v>
      </c>
    </row>
    <row r="42" spans="1:18" ht="15">
      <c r="A42" s="27" t="s">
        <v>81</v>
      </c>
      <c r="B42" s="28" t="s">
        <v>82</v>
      </c>
      <c r="C42" s="28" t="s">
        <v>83</v>
      </c>
      <c r="D42" s="22">
        <v>544</v>
      </c>
      <c r="E42" s="22">
        <v>601</v>
      </c>
      <c r="F42" s="22">
        <v>1850</v>
      </c>
      <c r="G42" s="22">
        <v>258</v>
      </c>
      <c r="H42" s="22">
        <v>65</v>
      </c>
      <c r="I42" s="22"/>
      <c r="J42" s="22"/>
      <c r="K42" s="22"/>
      <c r="L42" s="22"/>
      <c r="M42" s="22">
        <v>300</v>
      </c>
      <c r="N42" s="22"/>
      <c r="O42" s="22"/>
      <c r="P42" s="22"/>
      <c r="Q42" s="22"/>
      <c r="R42" s="23"/>
    </row>
    <row r="43" spans="1:18" ht="15">
      <c r="A43" s="44" t="s">
        <v>84</v>
      </c>
      <c r="B43" s="48" t="s">
        <v>85</v>
      </c>
      <c r="C43" s="48" t="s">
        <v>83</v>
      </c>
      <c r="D43" s="11">
        <v>443</v>
      </c>
      <c r="E43" s="11">
        <v>478</v>
      </c>
      <c r="F43" s="11">
        <v>1300</v>
      </c>
      <c r="G43" s="11">
        <v>240</v>
      </c>
      <c r="H43" s="11">
        <v>52</v>
      </c>
      <c r="I43" s="11">
        <v>18.3</v>
      </c>
      <c r="J43" s="11">
        <v>16.3</v>
      </c>
      <c r="K43" s="11">
        <v>281</v>
      </c>
      <c r="L43" s="11">
        <v>302</v>
      </c>
      <c r="M43" s="11">
        <v>300</v>
      </c>
      <c r="N43" s="11">
        <v>2</v>
      </c>
      <c r="O43" s="11">
        <v>500</v>
      </c>
      <c r="P43" s="11">
        <v>2</v>
      </c>
      <c r="Q43" s="11">
        <v>5</v>
      </c>
      <c r="R43" s="12">
        <v>2</v>
      </c>
    </row>
    <row r="44" spans="1:18" ht="15">
      <c r="A44" s="17" t="s">
        <v>86</v>
      </c>
      <c r="B44" s="18" t="s">
        <v>87</v>
      </c>
      <c r="C44" s="18" t="s">
        <v>83</v>
      </c>
      <c r="D44" s="14"/>
      <c r="E44" s="14"/>
      <c r="F44" s="14"/>
      <c r="G44" s="14">
        <v>239</v>
      </c>
      <c r="H44" s="14">
        <v>66</v>
      </c>
      <c r="I44" s="14">
        <v>25.3</v>
      </c>
      <c r="J44" s="14">
        <v>26.3</v>
      </c>
      <c r="K44" s="14">
        <v>199</v>
      </c>
      <c r="L44" s="14">
        <v>246</v>
      </c>
      <c r="M44" s="14">
        <v>164</v>
      </c>
      <c r="N44" s="14"/>
      <c r="O44" s="14"/>
      <c r="P44" s="14"/>
      <c r="Q44" s="14"/>
      <c r="R44" s="15"/>
    </row>
    <row r="45" spans="1:20" ht="15">
      <c r="A45" s="17" t="s">
        <v>35</v>
      </c>
      <c r="B45" s="18" t="s">
        <v>88</v>
      </c>
      <c r="C45" s="18" t="s">
        <v>83</v>
      </c>
      <c r="D45" s="62">
        <v>606</v>
      </c>
      <c r="E45" s="62">
        <v>673</v>
      </c>
      <c r="F45" s="62">
        <v>1700</v>
      </c>
      <c r="G45" s="62">
        <v>243</v>
      </c>
      <c r="H45" s="62">
        <v>58</v>
      </c>
      <c r="I45" s="62">
        <v>12.3</v>
      </c>
      <c r="J45" s="62">
        <v>16</v>
      </c>
      <c r="K45" s="62">
        <v>255</v>
      </c>
      <c r="L45" s="62">
        <v>300</v>
      </c>
      <c r="M45" s="62">
        <v>241</v>
      </c>
      <c r="N45" s="62">
        <v>2</v>
      </c>
      <c r="O45" s="62">
        <v>450</v>
      </c>
      <c r="P45" s="62">
        <v>2</v>
      </c>
      <c r="Q45" s="62">
        <v>-2</v>
      </c>
      <c r="R45" s="63">
        <v>12</v>
      </c>
      <c r="S45" s="64"/>
      <c r="T45" s="64"/>
    </row>
    <row r="46" spans="1:20" ht="15">
      <c r="A46" s="16" t="s">
        <v>90</v>
      </c>
      <c r="B46" s="13" t="s">
        <v>91</v>
      </c>
      <c r="C46" s="13" t="s">
        <v>47</v>
      </c>
      <c r="D46" s="62">
        <v>731</v>
      </c>
      <c r="E46" s="62">
        <v>745</v>
      </c>
      <c r="F46" s="62">
        <v>1660</v>
      </c>
      <c r="G46" s="62">
        <v>253</v>
      </c>
      <c r="H46" s="62">
        <v>57</v>
      </c>
      <c r="I46" s="62">
        <v>35</v>
      </c>
      <c r="J46" s="62">
        <v>22.6</v>
      </c>
      <c r="K46" s="62">
        <v>297</v>
      </c>
      <c r="L46" s="62">
        <v>235</v>
      </c>
      <c r="M46" s="62">
        <v>250</v>
      </c>
      <c r="N46" s="62">
        <v>13</v>
      </c>
      <c r="O46" s="62">
        <v>380</v>
      </c>
      <c r="P46" s="62">
        <v>6</v>
      </c>
      <c r="Q46" s="62">
        <v>2.5</v>
      </c>
      <c r="R46" s="63">
        <v>15</v>
      </c>
      <c r="S46" s="64">
        <v>5</v>
      </c>
      <c r="T46" s="64"/>
    </row>
    <row r="47" spans="1:20" ht="15">
      <c r="A47" s="16" t="s">
        <v>35</v>
      </c>
      <c r="B47" s="13" t="s">
        <v>92</v>
      </c>
      <c r="C47" s="13" t="s">
        <v>47</v>
      </c>
      <c r="D47" s="62">
        <v>522</v>
      </c>
      <c r="E47" s="62">
        <v>569</v>
      </c>
      <c r="F47" s="62">
        <v>1650</v>
      </c>
      <c r="G47" s="62">
        <v>276</v>
      </c>
      <c r="H47" s="62">
        <v>62</v>
      </c>
      <c r="I47" s="62">
        <v>18.5</v>
      </c>
      <c r="J47" s="62">
        <v>23</v>
      </c>
      <c r="K47" s="62">
        <v>204</v>
      </c>
      <c r="L47" s="62">
        <v>240</v>
      </c>
      <c r="M47" s="62">
        <v>300</v>
      </c>
      <c r="N47" s="62">
        <v>2.4</v>
      </c>
      <c r="O47" s="62">
        <v>480</v>
      </c>
      <c r="P47" s="62">
        <v>2</v>
      </c>
      <c r="Q47" s="62">
        <v>-16</v>
      </c>
      <c r="R47" s="63">
        <v>0</v>
      </c>
      <c r="S47" s="64">
        <v>31</v>
      </c>
      <c r="T47" s="64"/>
    </row>
    <row r="48" spans="1:20" ht="15">
      <c r="A48" s="16" t="s">
        <v>57</v>
      </c>
      <c r="B48" s="13" t="s">
        <v>93</v>
      </c>
      <c r="C48" s="13" t="s">
        <v>47</v>
      </c>
      <c r="D48" s="62">
        <v>460</v>
      </c>
      <c r="E48" s="62">
        <v>478</v>
      </c>
      <c r="F48" s="62">
        <v>1600</v>
      </c>
      <c r="G48" s="62">
        <v>250</v>
      </c>
      <c r="H48" s="62">
        <v>55</v>
      </c>
      <c r="I48" s="62"/>
      <c r="J48" s="62"/>
      <c r="K48" s="62"/>
      <c r="L48" s="62"/>
      <c r="M48" s="62">
        <v>300</v>
      </c>
      <c r="N48" s="62"/>
      <c r="O48" s="62"/>
      <c r="P48" s="62"/>
      <c r="Q48" s="62"/>
      <c r="R48" s="63"/>
      <c r="S48" s="64"/>
      <c r="T48" s="64"/>
    </row>
    <row r="49" spans="1:20" ht="15">
      <c r="A49" s="16" t="s">
        <v>32</v>
      </c>
      <c r="B49" s="13" t="s">
        <v>94</v>
      </c>
      <c r="C49" s="13" t="s">
        <v>47</v>
      </c>
      <c r="D49" s="62">
        <v>510</v>
      </c>
      <c r="E49" s="62">
        <v>601</v>
      </c>
      <c r="F49" s="62">
        <v>1750</v>
      </c>
      <c r="G49" s="62">
        <v>253</v>
      </c>
      <c r="H49" s="62">
        <v>58</v>
      </c>
      <c r="I49" s="62">
        <v>15.6</v>
      </c>
      <c r="J49" s="62">
        <v>14.3</v>
      </c>
      <c r="K49" s="62">
        <v>256</v>
      </c>
      <c r="L49" s="62">
        <v>207</v>
      </c>
      <c r="M49" s="62">
        <v>300</v>
      </c>
      <c r="N49" s="62">
        <v>2.5</v>
      </c>
      <c r="O49" s="62">
        <v>385</v>
      </c>
      <c r="P49" s="62">
        <v>3</v>
      </c>
      <c r="Q49" s="62">
        <v>-5</v>
      </c>
      <c r="R49" s="63">
        <v>-3</v>
      </c>
      <c r="S49" s="64">
        <v>28</v>
      </c>
      <c r="T49" s="64"/>
    </row>
    <row r="50" spans="1:20" ht="15">
      <c r="A50" s="16" t="s">
        <v>35</v>
      </c>
      <c r="B50" s="13" t="s">
        <v>95</v>
      </c>
      <c r="C50" s="13" t="s">
        <v>47</v>
      </c>
      <c r="D50" s="62">
        <v>523</v>
      </c>
      <c r="E50" s="62">
        <v>613</v>
      </c>
      <c r="F50" s="62">
        <v>1750</v>
      </c>
      <c r="G50" s="62">
        <v>230</v>
      </c>
      <c r="H50" s="62">
        <v>48</v>
      </c>
      <c r="I50" s="62">
        <v>9.6</v>
      </c>
      <c r="J50" s="62">
        <v>14.3</v>
      </c>
      <c r="K50" s="62">
        <v>208</v>
      </c>
      <c r="L50" s="62">
        <v>213</v>
      </c>
      <c r="M50" s="62">
        <v>269</v>
      </c>
      <c r="N50" s="62">
        <v>5</v>
      </c>
      <c r="O50" s="62">
        <v>420</v>
      </c>
      <c r="P50" s="62">
        <v>1</v>
      </c>
      <c r="Q50" s="62">
        <v>25</v>
      </c>
      <c r="R50" s="63">
        <v>24</v>
      </c>
      <c r="S50" s="64">
        <v>35</v>
      </c>
      <c r="T50" s="64"/>
    </row>
    <row r="51" spans="1:20" ht="15">
      <c r="A51" s="16" t="s">
        <v>32</v>
      </c>
      <c r="B51" s="13" t="s">
        <v>67</v>
      </c>
      <c r="C51" s="13" t="s">
        <v>47</v>
      </c>
      <c r="D51" s="62"/>
      <c r="E51" s="62"/>
      <c r="F51" s="62">
        <v>1300</v>
      </c>
      <c r="G51" s="62">
        <v>230</v>
      </c>
      <c r="H51" s="62">
        <v>49</v>
      </c>
      <c r="I51" s="62">
        <v>22.5</v>
      </c>
      <c r="J51" s="62">
        <v>24.5</v>
      </c>
      <c r="K51" s="62">
        <v>176</v>
      </c>
      <c r="L51" s="62">
        <v>271</v>
      </c>
      <c r="M51" s="62">
        <v>300</v>
      </c>
      <c r="N51" s="62">
        <v>6.5</v>
      </c>
      <c r="O51" s="62">
        <v>400</v>
      </c>
      <c r="P51" s="62">
        <v>3</v>
      </c>
      <c r="Q51" s="62">
        <v>0.5</v>
      </c>
      <c r="R51" s="63">
        <v>4</v>
      </c>
      <c r="S51" s="64">
        <v>15</v>
      </c>
      <c r="T51" s="64"/>
    </row>
    <row r="52" spans="1:20" ht="15">
      <c r="A52" s="42" t="s">
        <v>30</v>
      </c>
      <c r="B52" s="13" t="s">
        <v>96</v>
      </c>
      <c r="C52" s="13" t="s">
        <v>47</v>
      </c>
      <c r="D52" s="62">
        <v>481</v>
      </c>
      <c r="E52" s="62">
        <v>575</v>
      </c>
      <c r="F52" s="62">
        <v>1610</v>
      </c>
      <c r="G52" s="62">
        <v>270</v>
      </c>
      <c r="H52" s="62">
        <v>63</v>
      </c>
      <c r="I52" s="62">
        <v>23.3</v>
      </c>
      <c r="J52" s="62">
        <v>14.3</v>
      </c>
      <c r="K52" s="62">
        <v>205</v>
      </c>
      <c r="L52" s="62">
        <v>245</v>
      </c>
      <c r="M52" s="62"/>
      <c r="N52" s="62">
        <v>0.5</v>
      </c>
      <c r="O52" s="62">
        <v>380</v>
      </c>
      <c r="P52" s="62">
        <v>2</v>
      </c>
      <c r="Q52" s="62">
        <v>-10</v>
      </c>
      <c r="R52" s="63">
        <v>-10</v>
      </c>
      <c r="S52" s="64">
        <v>25</v>
      </c>
      <c r="T52" s="64"/>
    </row>
    <row r="53" spans="1:20" ht="15">
      <c r="A53" s="16" t="s">
        <v>84</v>
      </c>
      <c r="B53" s="13" t="s">
        <v>97</v>
      </c>
      <c r="C53" s="13" t="s">
        <v>83</v>
      </c>
      <c r="D53" s="62">
        <v>404</v>
      </c>
      <c r="E53" s="62">
        <v>391</v>
      </c>
      <c r="F53" s="62"/>
      <c r="G53" s="62">
        <v>225</v>
      </c>
      <c r="H53" s="62">
        <v>46</v>
      </c>
      <c r="I53" s="62">
        <v>19.3</v>
      </c>
      <c r="J53" s="62">
        <v>23</v>
      </c>
      <c r="K53" s="62">
        <v>310</v>
      </c>
      <c r="L53" s="62">
        <v>223</v>
      </c>
      <c r="M53" s="62">
        <v>300</v>
      </c>
      <c r="N53" s="62">
        <v>7</v>
      </c>
      <c r="O53" s="62">
        <v>470</v>
      </c>
      <c r="P53" s="62">
        <v>1</v>
      </c>
      <c r="Q53" s="62">
        <v>18</v>
      </c>
      <c r="R53" s="63">
        <v>18</v>
      </c>
      <c r="S53" s="64">
        <v>37</v>
      </c>
      <c r="T53" s="64"/>
    </row>
    <row r="54" spans="1:20" ht="15">
      <c r="A54" s="41" t="s">
        <v>44</v>
      </c>
      <c r="B54" s="46" t="s">
        <v>98</v>
      </c>
      <c r="C54" s="46" t="s">
        <v>83</v>
      </c>
      <c r="D54" s="65">
        <v>576</v>
      </c>
      <c r="E54" s="65">
        <v>583</v>
      </c>
      <c r="F54" s="65">
        <v>1600</v>
      </c>
      <c r="G54" s="65">
        <v>245</v>
      </c>
      <c r="H54" s="65">
        <v>57</v>
      </c>
      <c r="I54" s="65">
        <v>18.3</v>
      </c>
      <c r="J54" s="65">
        <v>18.3</v>
      </c>
      <c r="K54" s="65">
        <v>299</v>
      </c>
      <c r="L54" s="65">
        <v>252</v>
      </c>
      <c r="M54" s="65">
        <v>300</v>
      </c>
      <c r="N54" s="65"/>
      <c r="O54" s="65"/>
      <c r="P54" s="65"/>
      <c r="Q54" s="65"/>
      <c r="R54" s="66"/>
      <c r="S54" s="64"/>
      <c r="T54" s="64"/>
    </row>
    <row r="55" spans="1:20" ht="15">
      <c r="A55" s="40" t="s">
        <v>89</v>
      </c>
      <c r="B55" s="45" t="s">
        <v>99</v>
      </c>
      <c r="C55" s="45" t="s">
        <v>83</v>
      </c>
      <c r="D55" s="67">
        <v>461</v>
      </c>
      <c r="E55" s="67">
        <v>471</v>
      </c>
      <c r="F55" s="67"/>
      <c r="G55" s="67">
        <v>230</v>
      </c>
      <c r="H55" s="67">
        <v>45</v>
      </c>
      <c r="I55" s="67">
        <v>20.6</v>
      </c>
      <c r="J55" s="67">
        <v>16.3</v>
      </c>
      <c r="K55" s="67">
        <v>224</v>
      </c>
      <c r="L55" s="67">
        <v>271</v>
      </c>
      <c r="M55" s="68"/>
      <c r="N55" s="67">
        <v>2</v>
      </c>
      <c r="O55" s="67">
        <v>550</v>
      </c>
      <c r="P55" s="67">
        <v>2</v>
      </c>
      <c r="Q55" s="67">
        <v>-8</v>
      </c>
      <c r="R55" s="69">
        <v>-18</v>
      </c>
      <c r="S55" s="64">
        <v>24</v>
      </c>
      <c r="T55" s="64"/>
    </row>
    <row r="56" spans="1:20" ht="15">
      <c r="A56" s="40" t="s">
        <v>84</v>
      </c>
      <c r="B56" s="45" t="s">
        <v>100</v>
      </c>
      <c r="C56" s="45" t="s">
        <v>83</v>
      </c>
      <c r="D56" s="67"/>
      <c r="E56" s="67"/>
      <c r="F56" s="67"/>
      <c r="G56" s="67">
        <v>210</v>
      </c>
      <c r="H56" s="67">
        <v>46</v>
      </c>
      <c r="I56" s="67">
        <v>22</v>
      </c>
      <c r="J56" s="67">
        <v>17.6</v>
      </c>
      <c r="K56" s="67">
        <v>276</v>
      </c>
      <c r="L56" s="67">
        <v>219</v>
      </c>
      <c r="M56" s="67">
        <v>300</v>
      </c>
      <c r="N56" s="67"/>
      <c r="O56" s="67"/>
      <c r="P56" s="67"/>
      <c r="Q56" s="67"/>
      <c r="R56" s="69"/>
      <c r="S56" s="64"/>
      <c r="T56" s="64"/>
    </row>
    <row r="57" spans="1:20" ht="15">
      <c r="A57" s="40" t="s">
        <v>84</v>
      </c>
      <c r="B57" s="45" t="s">
        <v>101</v>
      </c>
      <c r="C57" s="45" t="s">
        <v>83</v>
      </c>
      <c r="D57" s="67">
        <v>520</v>
      </c>
      <c r="E57" s="67">
        <v>506</v>
      </c>
      <c r="F57" s="67">
        <v>1400</v>
      </c>
      <c r="G57" s="67">
        <v>234</v>
      </c>
      <c r="H57" s="67">
        <v>48</v>
      </c>
      <c r="I57" s="67">
        <v>22</v>
      </c>
      <c r="J57" s="67">
        <v>20.6</v>
      </c>
      <c r="K57" s="67">
        <v>285</v>
      </c>
      <c r="L57" s="67">
        <v>231</v>
      </c>
      <c r="M57" s="67">
        <v>180</v>
      </c>
      <c r="N57" s="67">
        <v>6</v>
      </c>
      <c r="O57" s="67">
        <v>400</v>
      </c>
      <c r="P57" s="67">
        <v>3</v>
      </c>
      <c r="Q57" s="67">
        <v>10</v>
      </c>
      <c r="R57" s="69">
        <v>15</v>
      </c>
      <c r="S57" s="64">
        <v>21</v>
      </c>
      <c r="T57" s="64"/>
    </row>
    <row r="58" spans="1:20" ht="15">
      <c r="A58" s="40" t="s">
        <v>102</v>
      </c>
      <c r="B58" s="45" t="s">
        <v>103</v>
      </c>
      <c r="C58" s="45" t="s">
        <v>83</v>
      </c>
      <c r="D58" s="67">
        <v>493</v>
      </c>
      <c r="E58" s="67">
        <v>472</v>
      </c>
      <c r="F58" s="67">
        <v>1250</v>
      </c>
      <c r="G58" s="67">
        <v>215</v>
      </c>
      <c r="H58" s="67">
        <v>47</v>
      </c>
      <c r="I58" s="67">
        <v>20.3</v>
      </c>
      <c r="J58" s="67">
        <v>18.6</v>
      </c>
      <c r="K58" s="67">
        <v>307</v>
      </c>
      <c r="L58" s="67">
        <v>213</v>
      </c>
      <c r="M58" s="67">
        <v>300</v>
      </c>
      <c r="N58" s="67">
        <v>5</v>
      </c>
      <c r="O58" s="67">
        <v>360</v>
      </c>
      <c r="P58" s="67">
        <v>1</v>
      </c>
      <c r="Q58" s="67">
        <v>-8</v>
      </c>
      <c r="R58" s="69">
        <v>-6.5</v>
      </c>
      <c r="S58" s="64">
        <v>22</v>
      </c>
      <c r="T58" s="64"/>
    </row>
    <row r="59" spans="1:20" ht="15">
      <c r="A59" s="40" t="s">
        <v>33</v>
      </c>
      <c r="B59" s="45" t="s">
        <v>104</v>
      </c>
      <c r="C59" s="45" t="s">
        <v>83</v>
      </c>
      <c r="D59" s="67">
        <v>394</v>
      </c>
      <c r="E59" s="67">
        <v>493</v>
      </c>
      <c r="F59" s="67">
        <v>1450</v>
      </c>
      <c r="G59" s="67">
        <v>275</v>
      </c>
      <c r="H59" s="67">
        <v>63</v>
      </c>
      <c r="I59" s="67">
        <v>23.3</v>
      </c>
      <c r="J59" s="67">
        <v>23.3</v>
      </c>
      <c r="K59" s="67">
        <v>318</v>
      </c>
      <c r="L59" s="67">
        <v>221</v>
      </c>
      <c r="M59" s="67">
        <v>167</v>
      </c>
      <c r="N59" s="67">
        <v>6.5</v>
      </c>
      <c r="O59" s="67">
        <v>480</v>
      </c>
      <c r="P59" s="67">
        <v>4</v>
      </c>
      <c r="Q59" s="67">
        <v>8</v>
      </c>
      <c r="R59" s="69">
        <v>15</v>
      </c>
      <c r="S59" s="64">
        <v>21</v>
      </c>
      <c r="T59" s="64"/>
    </row>
    <row r="60" spans="1:20" ht="15">
      <c r="A60" s="40" t="s">
        <v>105</v>
      </c>
      <c r="B60" s="45" t="s">
        <v>106</v>
      </c>
      <c r="C60" s="45" t="s">
        <v>83</v>
      </c>
      <c r="D60" s="67">
        <v>467</v>
      </c>
      <c r="E60" s="67">
        <v>588</v>
      </c>
      <c r="F60" s="67">
        <v>1550</v>
      </c>
      <c r="G60" s="67">
        <v>240</v>
      </c>
      <c r="H60" s="67">
        <v>50</v>
      </c>
      <c r="I60" s="67">
        <v>20.6</v>
      </c>
      <c r="J60" s="67">
        <v>18.3</v>
      </c>
      <c r="K60" s="67">
        <v>280</v>
      </c>
      <c r="L60" s="67">
        <v>225</v>
      </c>
      <c r="M60" s="67">
        <v>162</v>
      </c>
      <c r="N60" s="67">
        <v>6</v>
      </c>
      <c r="O60" s="67">
        <v>340</v>
      </c>
      <c r="P60" s="67">
        <v>2</v>
      </c>
      <c r="Q60" s="67">
        <v>-12</v>
      </c>
      <c r="R60" s="69">
        <v>-4</v>
      </c>
      <c r="S60" s="64">
        <v>31</v>
      </c>
      <c r="T60" s="64"/>
    </row>
    <row r="61" spans="1:18" ht="15">
      <c r="A61" s="16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</row>
    <row r="62" spans="1:18" ht="15">
      <c r="A62" s="17"/>
      <c r="B62" s="18"/>
      <c r="C62" s="18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</row>
    <row r="63" spans="1:18" s="34" customFormat="1" ht="15">
      <c r="A63" s="31"/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">
      <c r="A64" s="16"/>
      <c r="B64" s="29" t="s">
        <v>107</v>
      </c>
      <c r="C64" s="29">
        <v>10</v>
      </c>
      <c r="D64" s="30">
        <f>PERCENTILE(D6:D60,0.1)</f>
        <v>403.7</v>
      </c>
      <c r="E64" s="30">
        <f>PERCENTILE(E6:E60,0.1)</f>
        <v>471.9</v>
      </c>
      <c r="F64" s="30">
        <f>PERCENTILE(F6:F60,0.1)</f>
        <v>1245</v>
      </c>
      <c r="G64" s="30">
        <f>PERCENTILE(G6:G60,0.1)</f>
        <v>219.9</v>
      </c>
      <c r="H64" s="30">
        <f>PERCENTILE(H6:H60,0.1)</f>
        <v>47.8</v>
      </c>
      <c r="I64" s="49">
        <f>PERCENTILE(I6:I60,0.9)</f>
        <v>23</v>
      </c>
      <c r="J64" s="49">
        <f>PERCENTILE(J6:J60,0.9)</f>
        <v>23</v>
      </c>
      <c r="K64" s="49">
        <f>PERCENTILE(K6:K60,0.9)</f>
        <v>306.8</v>
      </c>
      <c r="L64" s="49">
        <f>PERCENTILE(L6:L60,0.9)</f>
        <v>270.2</v>
      </c>
      <c r="M64" s="30">
        <f>PERCENTILE(M6:M60,0.1)</f>
        <v>166</v>
      </c>
      <c r="N64" s="49">
        <f>PERCENTILE(N6:N60,0.9)</f>
        <v>9.849999999999998</v>
      </c>
      <c r="O64" s="30">
        <f>PERCENTILE(O6:O60,0.1)</f>
        <v>378</v>
      </c>
      <c r="P64" s="49">
        <f>PERCENTILE(P6:P60,0.9)</f>
        <v>4.800000000000004</v>
      </c>
      <c r="Q64" s="30">
        <f>PERCENTILE(Q6:Q60,0.1)</f>
        <v>-16</v>
      </c>
      <c r="R64" s="30">
        <f>PERCENTILE(R6:R60,0.1)</f>
        <v>-4.249999999999999</v>
      </c>
    </row>
    <row r="65" spans="1:18" ht="15">
      <c r="A65" s="16"/>
      <c r="B65" s="29"/>
      <c r="C65" s="29">
        <v>20</v>
      </c>
      <c r="D65" s="30">
        <f>PERCENTILE(D6:D60,0.2)</f>
        <v>442</v>
      </c>
      <c r="E65" s="30">
        <f>PERCENTILE(E6:E60,0.2)</f>
        <v>484.8</v>
      </c>
      <c r="F65" s="30">
        <f>PERCENTILE(F6:F60,0.2)</f>
        <v>1300</v>
      </c>
      <c r="G65" s="30">
        <f>PERCENTILE(G6:G60,0.2)</f>
        <v>230</v>
      </c>
      <c r="H65" s="30">
        <f>PERCENTILE(H6:H60,0.2)</f>
        <v>50</v>
      </c>
      <c r="I65" s="49">
        <f>PERCENTILE(I6:I60,0.8)</f>
        <v>21.626</v>
      </c>
      <c r="J65" s="49">
        <f>PERCENTILE(J6:J60,0.8)</f>
        <v>21.264</v>
      </c>
      <c r="K65" s="49">
        <f>PERCENTILE(K6:K60,0.8)</f>
        <v>296.20000000000005</v>
      </c>
      <c r="L65" s="49">
        <f>PERCENTILE(L6:L60,0.8)</f>
        <v>254</v>
      </c>
      <c r="M65" s="30">
        <f>PERCENTILE(M6:M60,0.2)</f>
        <v>181</v>
      </c>
      <c r="N65" s="49">
        <f>PERCENTILE(N6:N60,0.8)</f>
        <v>7.5</v>
      </c>
      <c r="O65" s="30">
        <f>PERCENTILE(O6:O60,0.2)</f>
        <v>383</v>
      </c>
      <c r="P65" s="49">
        <f>PERCENTILE(P6:P60,0.8)</f>
        <v>4</v>
      </c>
      <c r="Q65" s="30">
        <f>PERCENTILE(Q6:Q60,0.2)</f>
        <v>-12</v>
      </c>
      <c r="R65" s="30">
        <f>PERCENTILE(R6:R60,0.2)</f>
        <v>-0.3999999999999986</v>
      </c>
    </row>
    <row r="66" spans="1:18" ht="15">
      <c r="A66" s="16"/>
      <c r="B66" s="29"/>
      <c r="C66" s="29">
        <v>30</v>
      </c>
      <c r="D66" s="30">
        <f>PERCENTILE(D6:D60,0.3)</f>
        <v>460.7</v>
      </c>
      <c r="E66" s="30">
        <f>PERCENTILE(E6:E60,0.3)</f>
        <v>499</v>
      </c>
      <c r="F66" s="30">
        <f>PERCENTILE(F6:F60,0.3)</f>
        <v>1335</v>
      </c>
      <c r="G66" s="30">
        <f>PERCENTILE(G6:G60,0.3)</f>
        <v>235</v>
      </c>
      <c r="H66" s="30">
        <f>PERCENTILE(H6:H60,0.3)</f>
        <v>51.4</v>
      </c>
      <c r="I66" s="49">
        <f>PERCENTILE(I6:I60,0.7)</f>
        <v>20.6</v>
      </c>
      <c r="J66" s="49">
        <f>PERCENTILE(J6:J60,0.7)</f>
        <v>20.88</v>
      </c>
      <c r="K66" s="49">
        <f>PERCENTILE(K6:K60,0.7)</f>
        <v>280.7</v>
      </c>
      <c r="L66" s="49">
        <f>PERCENTILE(L6:L60,0.7)</f>
        <v>246.7</v>
      </c>
      <c r="M66" s="30">
        <f>PERCENTILE(M6:M60,0.3)</f>
        <v>218.5</v>
      </c>
      <c r="N66" s="49">
        <f>PERCENTILE(N6:N60,0.7)</f>
        <v>6.85</v>
      </c>
      <c r="O66" s="30">
        <f>PERCENTILE(O6:O60,0.3)</f>
        <v>400</v>
      </c>
      <c r="P66" s="49">
        <f>PERCENTILE(P6:P60,0.7)</f>
        <v>3.3999999999999986</v>
      </c>
      <c r="Q66" s="30">
        <f>PERCENTILE(Q6:Q60,0.3)</f>
        <v>-8</v>
      </c>
      <c r="R66" s="30">
        <f>PERCENTILE(R6:R60,0.3)</f>
        <v>2.3499999999999996</v>
      </c>
    </row>
    <row r="67" spans="1:18" ht="15">
      <c r="A67" s="16"/>
      <c r="B67" s="29"/>
      <c r="C67" s="29">
        <v>40</v>
      </c>
      <c r="D67" s="30">
        <f>PERCENTILE(D6:D60,0.4)</f>
        <v>480.2</v>
      </c>
      <c r="E67" s="30">
        <f>PERCENTILE(E6:E60,0.4)</f>
        <v>505.6</v>
      </c>
      <c r="F67" s="30">
        <f>PERCENTILE(F6:F60,0.4)</f>
        <v>1450</v>
      </c>
      <c r="G67" s="30">
        <f>PERCENTILE(G6:G60,0.4)</f>
        <v>240</v>
      </c>
      <c r="H67" s="30">
        <f>PERCENTILE(H6:H60,0.4)</f>
        <v>54</v>
      </c>
      <c r="I67" s="49">
        <f>PERCENTILE(I6:I60,0.6)</f>
        <v>20</v>
      </c>
      <c r="J67" s="49">
        <f>PERCENTILE(J6:J60,0.6)</f>
        <v>19.759999999999998</v>
      </c>
      <c r="K67" s="49">
        <f>PERCENTILE(K6:K60,0.6)</f>
        <v>276.6</v>
      </c>
      <c r="L67" s="49">
        <f>PERCENTILE(L6:L60,0.6)</f>
        <v>243</v>
      </c>
      <c r="M67" s="30">
        <f>PERCENTILE(M6:M60,0.4)</f>
        <v>250</v>
      </c>
      <c r="N67" s="49">
        <f>PERCENTILE(N6:N60,0.6)</f>
        <v>6</v>
      </c>
      <c r="O67" s="30">
        <f>PERCENTILE(O6:O60,0.4)</f>
        <v>410</v>
      </c>
      <c r="P67" s="49">
        <f>PERCENTILE(P6:P60,0.6)</f>
        <v>3</v>
      </c>
      <c r="Q67" s="30">
        <f>PERCENTILE(Q6:Q60,0.4)</f>
        <v>-4</v>
      </c>
      <c r="R67" s="30">
        <f>PERCENTILE(R6:R60,0.4)</f>
        <v>6.800000000000001</v>
      </c>
    </row>
    <row r="68" spans="1:18" ht="15">
      <c r="A68" s="16"/>
      <c r="B68" s="29"/>
      <c r="C68" s="29">
        <v>50</v>
      </c>
      <c r="D68" s="30">
        <f aca="true" t="shared" si="0" ref="D68:R68">PERCENTILE(D6:D60,0.5)</f>
        <v>496.5</v>
      </c>
      <c r="E68" s="30">
        <f t="shared" si="0"/>
        <v>538.5</v>
      </c>
      <c r="F68" s="30">
        <f t="shared" si="0"/>
        <v>1550</v>
      </c>
      <c r="G68" s="30">
        <f t="shared" si="0"/>
        <v>240</v>
      </c>
      <c r="H68" s="30">
        <f t="shared" si="0"/>
        <v>56</v>
      </c>
      <c r="I68" s="49">
        <f t="shared" si="0"/>
        <v>19.15</v>
      </c>
      <c r="J68" s="49">
        <f t="shared" si="0"/>
        <v>18.6</v>
      </c>
      <c r="K68" s="49">
        <f t="shared" si="0"/>
        <v>253</v>
      </c>
      <c r="L68" s="49">
        <f t="shared" si="0"/>
        <v>235</v>
      </c>
      <c r="M68" s="30">
        <f t="shared" si="0"/>
        <v>300</v>
      </c>
      <c r="N68" s="49">
        <f t="shared" si="0"/>
        <v>5.25</v>
      </c>
      <c r="O68" s="30">
        <f t="shared" si="0"/>
        <v>430</v>
      </c>
      <c r="P68" s="49">
        <f t="shared" si="0"/>
        <v>2</v>
      </c>
      <c r="Q68" s="30">
        <f t="shared" si="0"/>
        <v>1</v>
      </c>
      <c r="R68" s="30">
        <f t="shared" si="0"/>
        <v>8</v>
      </c>
    </row>
    <row r="69" spans="1:18" ht="15">
      <c r="A69" s="16"/>
      <c r="B69" s="29"/>
      <c r="C69" s="29">
        <v>60</v>
      </c>
      <c r="D69" s="30">
        <f>PERCENTILE(D6:D60,0.6)</f>
        <v>520.8</v>
      </c>
      <c r="E69" s="30">
        <f>PERCENTILE(E6:E60,0.6)</f>
        <v>571.4</v>
      </c>
      <c r="F69" s="30">
        <f>PERCENTILE(F6:F60,0.6)</f>
        <v>1604</v>
      </c>
      <c r="G69" s="30">
        <f>PERCENTILE(G6:G60,0.6)</f>
        <v>245</v>
      </c>
      <c r="H69" s="30">
        <f>PERCENTILE(H6:H60,0.6)</f>
        <v>57</v>
      </c>
      <c r="I69" s="49">
        <f>PERCENTILE(I6:I60,0.4)</f>
        <v>18.3</v>
      </c>
      <c r="J69" s="49">
        <f>PERCENTILE(J6:J60,0.4)</f>
        <v>17.82</v>
      </c>
      <c r="K69" s="49">
        <f>PERCENTILE(K6:K60,0.4)</f>
        <v>237</v>
      </c>
      <c r="L69" s="49">
        <f>PERCENTILE(L6:L60,0.4)</f>
        <v>223.8</v>
      </c>
      <c r="M69" s="30">
        <f>PERCENTILE(M6:M60,0.6)</f>
        <v>300</v>
      </c>
      <c r="N69" s="49">
        <f>PERCENTILE(N6:N60,0.4)</f>
        <v>4.200000000000001</v>
      </c>
      <c r="O69" s="30">
        <f>PERCENTILE(O6:O60,0.6)</f>
        <v>466</v>
      </c>
      <c r="P69" s="49">
        <f>PERCENTILE(P6:P60,0.4)</f>
        <v>2</v>
      </c>
      <c r="Q69" s="30">
        <f>PERCENTILE(Q6:Q60,0.6)</f>
        <v>5</v>
      </c>
      <c r="R69" s="30">
        <f>PERCENTILE(R6:R60,0.6)</f>
        <v>9.399999999999999</v>
      </c>
    </row>
    <row r="70" spans="1:18" ht="15">
      <c r="A70" s="16"/>
      <c r="B70" s="29"/>
      <c r="C70" s="29">
        <v>70</v>
      </c>
      <c r="D70" s="30">
        <f>PERCENTILE(D6:D60,0.7)</f>
        <v>533.5</v>
      </c>
      <c r="E70" s="30">
        <f>PERCENTILE(E6:E60,0.7)</f>
        <v>588.3</v>
      </c>
      <c r="F70" s="30">
        <f>PERCENTILE(F6:F60,0.7)</f>
        <v>1653</v>
      </c>
      <c r="G70" s="30">
        <f>PERCENTILE(G6:G60,0.7)</f>
        <v>250</v>
      </c>
      <c r="H70" s="30">
        <f>PERCENTILE(H6:H60,0.7)</f>
        <v>57.599999999999994</v>
      </c>
      <c r="I70" s="49">
        <f>PERCENTILE(I6:I60,0.3)</f>
        <v>17.429</v>
      </c>
      <c r="J70" s="49">
        <f>PERCENTILE(J6:J60,0.3)</f>
        <v>17.36</v>
      </c>
      <c r="K70" s="49">
        <f>PERCENTILE(K6:K60,0.3)</f>
        <v>221.2</v>
      </c>
      <c r="L70" s="49">
        <f>PERCENTILE(L6:L60,0.3)</f>
        <v>216.2</v>
      </c>
      <c r="M70" s="30">
        <f>PERCENTILE(M6:M60,0.7)</f>
        <v>300</v>
      </c>
      <c r="N70" s="49">
        <f>PERCENTILE(N6:N60,0.3)</f>
        <v>3.1499999999999995</v>
      </c>
      <c r="O70" s="30">
        <f>PERCENTILE(O6:O60,0.7)</f>
        <v>486</v>
      </c>
      <c r="P70" s="49">
        <f>PERCENTILE(P6:P60,0.3)</f>
        <v>2</v>
      </c>
      <c r="Q70" s="30">
        <f>PERCENTILE(Q6:Q60,0.7)</f>
        <v>7</v>
      </c>
      <c r="R70" s="30">
        <f>PERCENTILE(R6:R60,0.7)</f>
        <v>11.299999999999997</v>
      </c>
    </row>
    <row r="71" spans="1:18" ht="15">
      <c r="A71" s="16"/>
      <c r="B71" s="29"/>
      <c r="C71" s="29">
        <v>80</v>
      </c>
      <c r="D71" s="30">
        <f>PERCENTILE(D6:D60,0.8)</f>
        <v>576</v>
      </c>
      <c r="E71" s="30">
        <f>PERCENTILE(E6:E60,0.8)</f>
        <v>610.6</v>
      </c>
      <c r="F71" s="30">
        <f>PERCENTILE(F6:F60,0.8)</f>
        <v>1750</v>
      </c>
      <c r="G71" s="30">
        <f>PERCENTILE(G6:G60,0.8)</f>
        <v>259.2</v>
      </c>
      <c r="H71" s="30">
        <f>PERCENTILE(H6:H60,0.8)</f>
        <v>60.80000000000001</v>
      </c>
      <c r="I71" s="49">
        <f>PERCENTILE(I6:I60,0.2)</f>
        <v>16.306</v>
      </c>
      <c r="J71" s="49">
        <f>PERCENTILE(J6:J60,0.2)</f>
        <v>16.3</v>
      </c>
      <c r="K71" s="49">
        <f>PERCENTILE(K6:K60,0.2)</f>
        <v>213</v>
      </c>
      <c r="L71" s="49">
        <f>PERCENTILE(L6:L60,0.2)</f>
        <v>212.2</v>
      </c>
      <c r="M71" s="30">
        <f>PERCENTILE(M6:M60,0.8)</f>
        <v>300</v>
      </c>
      <c r="N71" s="49">
        <f>PERCENTILE(N6:N60,0.2)</f>
        <v>2.42</v>
      </c>
      <c r="O71" s="30">
        <f>PERCENTILE(O6:O60,0.8)</f>
        <v>510</v>
      </c>
      <c r="P71" s="49">
        <f>PERCENTILE(P6:P60,0.2)</f>
        <v>1</v>
      </c>
      <c r="Q71" s="30">
        <f>PERCENTILE(Q6:Q60,0.8)</f>
        <v>10</v>
      </c>
      <c r="R71" s="30">
        <f>PERCENTILE(R6:R60,0.8)</f>
        <v>15</v>
      </c>
    </row>
    <row r="72" spans="1:18" ht="15">
      <c r="A72" s="16"/>
      <c r="B72" s="29"/>
      <c r="C72" s="29">
        <v>90</v>
      </c>
      <c r="D72" s="30">
        <f>PERCENTILE(D6:D60,0.9)</f>
        <v>608.4</v>
      </c>
      <c r="E72" s="30">
        <f>PERCENTILE(E6:E60,0.9)</f>
        <v>631.8000000000001</v>
      </c>
      <c r="F72" s="30">
        <f>PERCENTILE(F6:F60,0.9)</f>
        <v>2003</v>
      </c>
      <c r="G72" s="30">
        <f>PERCENTILE(G6:G60,0.9)</f>
        <v>271.5</v>
      </c>
      <c r="H72" s="30">
        <f>PERCENTILE(H6:H60,0.9)</f>
        <v>63.400000000000006</v>
      </c>
      <c r="I72" s="49">
        <f>PERCENTILE(I6:I60,0.1)</f>
        <v>15.6</v>
      </c>
      <c r="J72" s="49">
        <f>PERCENTILE(J6:J60,0.1)</f>
        <v>14.3</v>
      </c>
      <c r="K72" s="49">
        <f>PERCENTILE(K6:K60,0.1)</f>
        <v>204.1</v>
      </c>
      <c r="L72" s="49">
        <f>PERCENTILE(L6:L60,0.1)</f>
        <v>205</v>
      </c>
      <c r="M72" s="30">
        <f>PERCENTILE(M6:M60,0.9)</f>
        <v>300</v>
      </c>
      <c r="N72" s="49">
        <f>PERCENTILE(N6:N60,0.1)</f>
        <v>2</v>
      </c>
      <c r="O72" s="30">
        <f>PERCENTILE(O6:O60,0.9)</f>
        <v>542</v>
      </c>
      <c r="P72" s="49">
        <f>PERCENTILE(P6:P60,0.1)</f>
        <v>1</v>
      </c>
      <c r="Q72" s="30">
        <f>PERCENTILE(Q6:Q60,0.9)</f>
        <v>12</v>
      </c>
      <c r="R72" s="30">
        <f>PERCENTILE(R6:R60,0.9)</f>
        <v>18.500000000000007</v>
      </c>
    </row>
    <row r="73" spans="1:18" ht="15">
      <c r="A73" s="16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</row>
    <row r="74" spans="1:18" ht="15">
      <c r="A74" s="16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</row>
    <row r="75" spans="1:18" ht="15">
      <c r="A75" s="16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</row>
    <row r="76" spans="1:18" ht="15">
      <c r="A76" s="16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</row>
    <row r="77" spans="1:18" ht="15">
      <c r="A77" s="16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</row>
    <row r="78" spans="1:18" ht="15">
      <c r="A78" s="16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</row>
    <row r="79" spans="1:18" ht="15">
      <c r="A79" s="16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</row>
    <row r="80" spans="1:18" ht="15">
      <c r="A80" s="16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</row>
    <row r="81" spans="1:18" ht="15">
      <c r="A81" s="16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5"/>
    </row>
    <row r="82" spans="1:18" ht="15">
      <c r="A82" s="16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</row>
    <row r="83" spans="1:18" ht="15">
      <c r="A83" s="16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</row>
    <row r="84" spans="1:18" ht="15">
      <c r="A84" s="16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</row>
    <row r="85" spans="1:18" ht="15">
      <c r="A85" s="16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</row>
    <row r="86" spans="1:18" ht="15">
      <c r="A86" s="16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5"/>
    </row>
    <row r="87" spans="1:18" ht="15">
      <c r="A87" s="16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</row>
    <row r="88" spans="1:18" ht="15">
      <c r="A88" s="16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5"/>
    </row>
    <row r="89" spans="1:18" ht="15.75" thickBot="1">
      <c r="A89" s="24"/>
      <c r="B89" s="19"/>
      <c r="C89" s="1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</row>
    <row r="90" ht="15.75" thickTop="1"/>
  </sheetData>
  <sheetProtection/>
  <mergeCells count="15">
    <mergeCell ref="P4:P5"/>
    <mergeCell ref="A1:R1"/>
    <mergeCell ref="D3:E3"/>
    <mergeCell ref="I3:J3"/>
    <mergeCell ref="K3:L3"/>
    <mergeCell ref="Q3:R3"/>
    <mergeCell ref="A3:A5"/>
    <mergeCell ref="B3:B5"/>
    <mergeCell ref="M4:M5"/>
    <mergeCell ref="C4:C5"/>
    <mergeCell ref="O4:O5"/>
    <mergeCell ref="F4:F5"/>
    <mergeCell ref="G4:G5"/>
    <mergeCell ref="H4:H5"/>
    <mergeCell ref="N4: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vespa</dc:creator>
  <cp:keywords/>
  <dc:description/>
  <cp:lastModifiedBy>vespa</cp:lastModifiedBy>
  <dcterms:created xsi:type="dcterms:W3CDTF">2009-11-16T11:25:13Z</dcterms:created>
  <dcterms:modified xsi:type="dcterms:W3CDTF">2010-11-29T09:02:33Z</dcterms:modified>
  <cp:category/>
  <cp:version/>
  <cp:contentType/>
  <cp:contentStatus/>
</cp:coreProperties>
</file>