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5180" windowHeight="9240" activeTab="1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N36" i="2" l="1"/>
  <c r="N32" i="2"/>
  <c r="N39" i="2" s="1"/>
  <c r="M32" i="2"/>
  <c r="M39" i="2" s="1"/>
  <c r="N30" i="2"/>
  <c r="N38" i="2" s="1"/>
  <c r="M30" i="2"/>
  <c r="M38" i="2" s="1"/>
  <c r="N26" i="2"/>
  <c r="N37" i="2" s="1"/>
  <c r="M26" i="2"/>
  <c r="M37" i="2" s="1"/>
  <c r="N23" i="2"/>
  <c r="M23" i="2"/>
  <c r="M36" i="2" s="1"/>
  <c r="N14" i="2"/>
  <c r="N35" i="2" s="1"/>
  <c r="N40" i="2" s="1"/>
  <c r="M14" i="2"/>
  <c r="M35" i="2" s="1"/>
  <c r="M12" i="2"/>
  <c r="M34" i="2" s="1"/>
  <c r="M40" i="2" s="1"/>
  <c r="F43" i="2"/>
  <c r="H43" i="2"/>
  <c r="J43" i="2"/>
  <c r="D43" i="2"/>
  <c r="F42" i="2"/>
  <c r="H42" i="2"/>
  <c r="J42" i="2"/>
  <c r="D42" i="2"/>
  <c r="J11" i="2"/>
  <c r="J13" i="2"/>
  <c r="J14" i="2" s="1"/>
  <c r="J35" i="2" s="1"/>
  <c r="J15" i="2"/>
  <c r="J23" i="2" s="1"/>
  <c r="J36" i="2" s="1"/>
  <c r="J16" i="2"/>
  <c r="J17" i="2"/>
  <c r="J18" i="2"/>
  <c r="J19" i="2"/>
  <c r="J20" i="2"/>
  <c r="J21" i="2"/>
  <c r="J22" i="2"/>
  <c r="J24" i="2"/>
  <c r="J26" i="2" s="1"/>
  <c r="J37" i="2" s="1"/>
  <c r="J25" i="2"/>
  <c r="J27" i="2"/>
  <c r="J30" i="2" s="1"/>
  <c r="J38" i="2" s="1"/>
  <c r="J28" i="2"/>
  <c r="J29" i="2"/>
  <c r="J31" i="2"/>
  <c r="J32" i="2" s="1"/>
  <c r="J39" i="2" s="1"/>
  <c r="J10" i="2"/>
  <c r="J12" i="2" s="1"/>
  <c r="J34" i="2" s="1"/>
  <c r="J40" i="2" s="1"/>
  <c r="H11" i="2"/>
  <c r="H13" i="2"/>
  <c r="H14" i="2" s="1"/>
  <c r="H35" i="2" s="1"/>
  <c r="H15" i="2"/>
  <c r="H23" i="2" s="1"/>
  <c r="H36" i="2" s="1"/>
  <c r="H16" i="2"/>
  <c r="H17" i="2"/>
  <c r="H18" i="2"/>
  <c r="H19" i="2"/>
  <c r="H20" i="2"/>
  <c r="H21" i="2"/>
  <c r="H22" i="2"/>
  <c r="H24" i="2"/>
  <c r="H26" i="2" s="1"/>
  <c r="H37" i="2" s="1"/>
  <c r="H25" i="2"/>
  <c r="H27" i="2"/>
  <c r="H30" i="2" s="1"/>
  <c r="H38" i="2" s="1"/>
  <c r="H28" i="2"/>
  <c r="H29" i="2"/>
  <c r="H31" i="2"/>
  <c r="H32" i="2" s="1"/>
  <c r="H39" i="2" s="1"/>
  <c r="F11" i="2"/>
  <c r="F13" i="2"/>
  <c r="F14" i="2" s="1"/>
  <c r="F35" i="2" s="1"/>
  <c r="F15" i="2"/>
  <c r="F23" i="2" s="1"/>
  <c r="F36" i="2" s="1"/>
  <c r="F16" i="2"/>
  <c r="F17" i="2"/>
  <c r="F18" i="2"/>
  <c r="F19" i="2"/>
  <c r="F20" i="2"/>
  <c r="F21" i="2"/>
  <c r="F22" i="2"/>
  <c r="F24" i="2"/>
  <c r="F26" i="2" s="1"/>
  <c r="F37" i="2" s="1"/>
  <c r="F25" i="2"/>
  <c r="F27" i="2"/>
  <c r="F30" i="2" s="1"/>
  <c r="F38" i="2" s="1"/>
  <c r="F28" i="2"/>
  <c r="F29" i="2"/>
  <c r="F31" i="2"/>
  <c r="F32" i="2" s="1"/>
  <c r="F39" i="2" s="1"/>
  <c r="D11" i="2"/>
  <c r="D13" i="2"/>
  <c r="D14" i="2" s="1"/>
  <c r="D35" i="2" s="1"/>
  <c r="D15" i="2"/>
  <c r="D23" i="2" s="1"/>
  <c r="D36" i="2" s="1"/>
  <c r="D16" i="2"/>
  <c r="D17" i="2"/>
  <c r="D18" i="2"/>
  <c r="D19" i="2"/>
  <c r="D20" i="2"/>
  <c r="D21" i="2"/>
  <c r="D22" i="2"/>
  <c r="D24" i="2"/>
  <c r="D26" i="2" s="1"/>
  <c r="D37" i="2" s="1"/>
  <c r="D25" i="2"/>
  <c r="D27" i="2"/>
  <c r="D30" i="2" s="1"/>
  <c r="D38" i="2" s="1"/>
  <c r="D28" i="2"/>
  <c r="D29" i="2"/>
  <c r="D31" i="2"/>
  <c r="D32" i="2" s="1"/>
  <c r="D39" i="2" s="1"/>
  <c r="H10" i="2"/>
  <c r="H12" i="2" s="1"/>
  <c r="H34" i="2" s="1"/>
  <c r="H40" i="2" s="1"/>
  <c r="F10" i="2"/>
  <c r="F12" i="2" s="1"/>
  <c r="F34" i="2" s="1"/>
  <c r="F40" i="2" s="1"/>
  <c r="D10" i="2"/>
  <c r="D12" i="2" s="1"/>
  <c r="D34" i="2" s="1"/>
  <c r="D40" i="2" s="1"/>
  <c r="D79" i="1"/>
  <c r="D78" i="1"/>
  <c r="C79" i="1"/>
  <c r="C78" i="1"/>
  <c r="B79" i="1"/>
  <c r="B78" i="1"/>
  <c r="E79" i="1"/>
  <c r="E78" i="1"/>
  <c r="H66" i="1"/>
  <c r="D11" i="1"/>
  <c r="F11" i="1"/>
  <c r="H11" i="1"/>
  <c r="J11" i="1"/>
  <c r="J12" i="1"/>
  <c r="J13" i="1"/>
  <c r="H12" i="1"/>
  <c r="H13" i="1"/>
  <c r="H14" i="1"/>
  <c r="H65" i="1" s="1"/>
  <c r="F12" i="1"/>
  <c r="F13" i="1"/>
  <c r="D12" i="1"/>
  <c r="D13" i="1"/>
  <c r="D14" i="1"/>
  <c r="D65" i="1" s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6" i="1"/>
  <c r="J67" i="1"/>
  <c r="J68" i="1"/>
  <c r="J69" i="1"/>
  <c r="J70" i="1"/>
  <c r="J10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7" i="1"/>
  <c r="H68" i="1"/>
  <c r="H69" i="1"/>
  <c r="H70" i="1"/>
  <c r="H10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0" i="1"/>
  <c r="F10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6" i="1"/>
  <c r="D67" i="1"/>
  <c r="D68" i="1"/>
  <c r="D69" i="1"/>
  <c r="D70" i="1"/>
  <c r="D10" i="1"/>
  <c r="D71" i="1" l="1"/>
  <c r="H71" i="1"/>
  <c r="J14" i="1"/>
  <c r="J65" i="1" s="1"/>
  <c r="J71" i="1" s="1"/>
  <c r="F14" i="1"/>
  <c r="F65" i="1" s="1"/>
  <c r="F71" i="1" s="1"/>
</calcChain>
</file>

<file path=xl/sharedStrings.xml><?xml version="1.0" encoding="utf-8"?>
<sst xmlns="http://schemas.openxmlformats.org/spreadsheetml/2006/main" count="108" uniqueCount="75">
  <si>
    <t>Dieta č.                             Jméno:                       DNT 2</t>
  </si>
  <si>
    <t>Snídaně</t>
  </si>
  <si>
    <t>Přesnídávka</t>
  </si>
  <si>
    <t>Oběd</t>
  </si>
  <si>
    <t>Svačina</t>
  </si>
  <si>
    <t>Večeře</t>
  </si>
  <si>
    <t>2. večeře</t>
  </si>
  <si>
    <t>Potravina</t>
  </si>
  <si>
    <t>g., l., ks</t>
  </si>
  <si>
    <t>KJ v kg</t>
  </si>
  <si>
    <t>KJ celkem</t>
  </si>
  <si>
    <t>B v kg</t>
  </si>
  <si>
    <t>B celkem</t>
  </si>
  <si>
    <t>T v kg</t>
  </si>
  <si>
    <t>T celkem</t>
  </si>
  <si>
    <t>S v kg</t>
  </si>
  <si>
    <t>S celkem</t>
  </si>
  <si>
    <t>poznámka</t>
  </si>
  <si>
    <t>mléko</t>
  </si>
  <si>
    <t>egalizované</t>
  </si>
  <si>
    <t>houska</t>
  </si>
  <si>
    <t>máslo</t>
  </si>
  <si>
    <t>mezisoučet</t>
  </si>
  <si>
    <t>rekapitulace</t>
  </si>
  <si>
    <t>Celkem</t>
  </si>
  <si>
    <t>Vypracovala: Jna Pytlíčková</t>
  </si>
  <si>
    <t>Hodnocení:</t>
  </si>
  <si>
    <t>Sestavený jídelní lístek odpovídá dané normě pro dietu                                     i s povolenou odchylkou.</t>
  </si>
  <si>
    <t>Norma</t>
  </si>
  <si>
    <t>mínus 10%</t>
  </si>
  <si>
    <t>plus 10%</t>
  </si>
  <si>
    <t>Jméno:</t>
  </si>
  <si>
    <t>Dieta:</t>
  </si>
  <si>
    <t>Datum:</t>
  </si>
  <si>
    <t>DNT 2/  sk.</t>
  </si>
  <si>
    <t>potravina</t>
  </si>
  <si>
    <t>kg, l, ks</t>
  </si>
  <si>
    <t>kJ v kg</t>
  </si>
  <si>
    <t>kJ celkem</t>
  </si>
  <si>
    <t>Poznámka</t>
  </si>
  <si>
    <t>Rekapitulace:</t>
  </si>
  <si>
    <t>Hodnocení: Sestavený jídelní lístek odpovídá dané normě pro dietu …… i s povolenou odchylkou.</t>
  </si>
  <si>
    <t>Vypracoval/a:</t>
  </si>
  <si>
    <t>Norma:</t>
  </si>
  <si>
    <t>minus 10%</t>
  </si>
  <si>
    <t>Přesnídávka: jablko</t>
  </si>
  <si>
    <t>Svačina: lipánek (mléko), loupák</t>
  </si>
  <si>
    <t>Snídaně: jogurt, müsli</t>
  </si>
  <si>
    <t>Fe</t>
  </si>
  <si>
    <t>Večeře: chléb, hermelín, rajče</t>
  </si>
  <si>
    <t>Oběd: smažený vepřový řízek, brambory, okurek sterilovaný</t>
  </si>
  <si>
    <t>2. večeře jablko</t>
  </si>
  <si>
    <t>jogurt</t>
  </si>
  <si>
    <t>müsli</t>
  </si>
  <si>
    <t>jablko</t>
  </si>
  <si>
    <t>vepřové maso</t>
  </si>
  <si>
    <t>hladká mouka</t>
  </si>
  <si>
    <t>vejce</t>
  </si>
  <si>
    <t>strouhanka</t>
  </si>
  <si>
    <t>olej</t>
  </si>
  <si>
    <t>voda, sůl, kmín</t>
  </si>
  <si>
    <t>brambory</t>
  </si>
  <si>
    <t>okurek</t>
  </si>
  <si>
    <t>lipánek</t>
  </si>
  <si>
    <t>loupák</t>
  </si>
  <si>
    <t>chléb</t>
  </si>
  <si>
    <t>hermelín</t>
  </si>
  <si>
    <t>rajče</t>
  </si>
  <si>
    <t>Ca</t>
  </si>
  <si>
    <t>průměrně</t>
  </si>
  <si>
    <t>slunečnicový</t>
  </si>
  <si>
    <t>10.-12. m</t>
  </si>
  <si>
    <t>sterilovaný</t>
  </si>
  <si>
    <t>konzumní</t>
  </si>
  <si>
    <t>makovka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</si>
</sst>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/>
    <xf numFmtId="0" fontId="0" fillId="2" borderId="0" xfId="0" applyFill="1"/>
    <xf numFmtId="164" fontId="0" fillId="0" borderId="0" xfId="0" applyNumberFormat="1"/>
    <xf numFmtId="164" fontId="0" fillId="0" borderId="0" xfId="0" applyNumberFormat="1" applyFill="1" applyBorder="1"/>
    <xf numFmtId="164" fontId="0" fillId="2" borderId="0" xfId="0" applyNumberFormat="1" applyFill="1" applyBorder="1"/>
    <xf numFmtId="164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164" fontId="0" fillId="3" borderId="0" xfId="0" applyNumberFormat="1" applyFill="1"/>
    <xf numFmtId="1" fontId="0" fillId="3" borderId="0" xfId="0" applyNumberFormat="1" applyFill="1"/>
    <xf numFmtId="0" fontId="0" fillId="3" borderId="0" xfId="0" applyFill="1"/>
    <xf numFmtId="0" fontId="0" fillId="0" borderId="4" xfId="0" applyBorder="1"/>
    <xf numFmtId="0" fontId="0" fillId="0" borderId="4" xfId="0" applyBorder="1" applyAlignment="1">
      <alignment horizontal="center"/>
    </xf>
    <xf numFmtId="165" fontId="0" fillId="0" borderId="0" xfId="0" applyNumberFormat="1"/>
    <xf numFmtId="165" fontId="0" fillId="0" borderId="4" xfId="0" applyNumberFormat="1" applyBorder="1"/>
    <xf numFmtId="1" fontId="0" fillId="0" borderId="4" xfId="0" applyNumberFormat="1" applyBorder="1"/>
    <xf numFmtId="164" fontId="0" fillId="0" borderId="4" xfId="0" applyNumberFormat="1" applyBorder="1"/>
    <xf numFmtId="0" fontId="0" fillId="0" borderId="14" xfId="0" applyBorder="1"/>
    <xf numFmtId="0" fontId="0" fillId="0" borderId="14" xfId="0" applyBorder="1" applyAlignment="1"/>
    <xf numFmtId="0" fontId="2" fillId="0" borderId="19" xfId="0" applyFont="1" applyBorder="1"/>
    <xf numFmtId="0" fontId="0" fillId="0" borderId="24" xfId="0" applyBorder="1"/>
    <xf numFmtId="0" fontId="0" fillId="0" borderId="25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4" xfId="0" applyFill="1" applyBorder="1"/>
    <xf numFmtId="165" fontId="0" fillId="4" borderId="4" xfId="0" applyNumberFormat="1" applyFill="1" applyBorder="1"/>
    <xf numFmtId="1" fontId="0" fillId="4" borderId="4" xfId="0" applyNumberFormat="1" applyFill="1" applyBorder="1"/>
    <xf numFmtId="164" fontId="0" fillId="4" borderId="4" xfId="0" applyNumberFormat="1" applyFill="1" applyBorder="1"/>
    <xf numFmtId="0" fontId="0" fillId="5" borderId="0" xfId="0" applyFill="1"/>
    <xf numFmtId="0" fontId="0" fillId="5" borderId="4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5" fontId="2" fillId="0" borderId="26" xfId="0" applyNumberFormat="1" applyFont="1" applyBorder="1" applyAlignment="1">
      <alignment horizontal="center"/>
    </xf>
    <xf numFmtId="165" fontId="2" fillId="0" borderId="27" xfId="0" applyNumberFormat="1" applyFont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164" fontId="0" fillId="0" borderId="1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5" borderId="17" xfId="0" applyNumberFormat="1" applyFont="1" applyFill="1" applyBorder="1" applyAlignment="1">
      <alignment horizontal="center"/>
    </xf>
    <xf numFmtId="165" fontId="2" fillId="5" borderId="16" xfId="0" applyNumberFormat="1" applyFon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1" fontId="0" fillId="5" borderId="16" xfId="0" applyNumberFormat="1" applyFill="1" applyBorder="1" applyAlignment="1">
      <alignment horizontal="center"/>
    </xf>
    <xf numFmtId="164" fontId="0" fillId="5" borderId="17" xfId="0" applyNumberFormat="1" applyFill="1" applyBorder="1" applyAlignment="1">
      <alignment horizontal="center"/>
    </xf>
    <xf numFmtId="164" fontId="0" fillId="5" borderId="16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0" fillId="5" borderId="31" xfId="0" applyNumberFormat="1" applyFill="1" applyBorder="1" applyAlignment="1">
      <alignment horizontal="center"/>
    </xf>
    <xf numFmtId="164" fontId="0" fillId="5" borderId="18" xfId="0" applyNumberFormat="1" applyFill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opLeftCell="A4" zoomScaleNormal="100" workbookViewId="0">
      <selection activeCell="A74" sqref="A74"/>
    </sheetView>
  </sheetViews>
  <sheetFormatPr defaultRowHeight="12.75" x14ac:dyDescent="0.2"/>
  <cols>
    <col min="1" max="1" width="24.42578125" bestFit="1" customWidth="1"/>
    <col min="2" max="2" width="11.28515625" bestFit="1" customWidth="1"/>
  </cols>
  <sheetData>
    <row r="1" spans="1:1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11" x14ac:dyDescent="0.2">
      <c r="A2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">
      <c r="A3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4" spans="1:11" x14ac:dyDescent="0.2">
      <c r="A4" t="s">
        <v>3</v>
      </c>
      <c r="B4" s="35"/>
      <c r="C4" s="35"/>
      <c r="D4" s="35"/>
      <c r="E4" s="35"/>
      <c r="F4" s="35"/>
      <c r="G4" s="35"/>
      <c r="H4" s="35"/>
      <c r="I4" s="35"/>
      <c r="J4" s="35"/>
    </row>
    <row r="5" spans="1:11" x14ac:dyDescent="0.2">
      <c r="A5" t="s">
        <v>4</v>
      </c>
      <c r="B5" s="35"/>
      <c r="C5" s="35"/>
      <c r="D5" s="35"/>
      <c r="E5" s="35"/>
      <c r="F5" s="35"/>
      <c r="G5" s="35"/>
      <c r="H5" s="35"/>
      <c r="I5" s="35"/>
      <c r="J5" s="35"/>
    </row>
    <row r="6" spans="1:11" x14ac:dyDescent="0.2">
      <c r="A6" t="s">
        <v>5</v>
      </c>
      <c r="B6" s="35"/>
      <c r="C6" s="35"/>
      <c r="D6" s="35"/>
      <c r="E6" s="35"/>
      <c r="F6" s="35"/>
      <c r="G6" s="35"/>
      <c r="H6" s="35"/>
      <c r="I6" s="35"/>
      <c r="J6" s="35"/>
    </row>
    <row r="7" spans="1:11" x14ac:dyDescent="0.2">
      <c r="A7" t="s">
        <v>6</v>
      </c>
      <c r="B7" s="35"/>
      <c r="C7" s="35"/>
      <c r="D7" s="35"/>
      <c r="E7" s="35"/>
      <c r="F7" s="35"/>
      <c r="G7" s="35"/>
      <c r="H7" s="35"/>
      <c r="I7" s="35"/>
      <c r="J7" s="35"/>
    </row>
    <row r="8" spans="1:11" ht="13.5" thickBot="1" x14ac:dyDescent="0.25"/>
    <row r="9" spans="1:11" ht="13.5" thickBot="1" x14ac:dyDescent="0.25">
      <c r="A9" s="1" t="s">
        <v>7</v>
      </c>
      <c r="B9" s="2" t="s">
        <v>8</v>
      </c>
      <c r="C9" s="2" t="s">
        <v>9</v>
      </c>
      <c r="D9" s="2" t="s">
        <v>10</v>
      </c>
      <c r="E9" s="2" t="s">
        <v>11</v>
      </c>
      <c r="F9" s="2" t="s">
        <v>12</v>
      </c>
      <c r="G9" s="2" t="s">
        <v>13</v>
      </c>
      <c r="H9" s="2" t="s">
        <v>14</v>
      </c>
      <c r="I9" s="2" t="s">
        <v>15</v>
      </c>
      <c r="J9" s="2" t="s">
        <v>16</v>
      </c>
      <c r="K9" s="3" t="s">
        <v>17</v>
      </c>
    </row>
    <row r="10" spans="1:11" x14ac:dyDescent="0.2">
      <c r="A10" s="4"/>
      <c r="C10" s="10"/>
      <c r="D10" s="10">
        <f>B10*C10</f>
        <v>0</v>
      </c>
      <c r="F10">
        <f>B10*E10</f>
        <v>0</v>
      </c>
      <c r="H10">
        <f>B10*G10</f>
        <v>0</v>
      </c>
      <c r="J10">
        <f>B10*I10</f>
        <v>0</v>
      </c>
      <c r="K10" t="s">
        <v>19</v>
      </c>
    </row>
    <row r="11" spans="1:11" x14ac:dyDescent="0.2">
      <c r="A11" s="7" t="s">
        <v>18</v>
      </c>
      <c r="B11" s="6">
        <v>0.25</v>
      </c>
      <c r="C11" s="10">
        <v>2080</v>
      </c>
      <c r="D11" s="10">
        <f t="shared" ref="D11:D70" si="0">B11*C11</f>
        <v>520</v>
      </c>
      <c r="E11" s="6">
        <v>33</v>
      </c>
      <c r="F11" s="6">
        <f t="shared" ref="F11:F70" si="1">B11*E11</f>
        <v>8.25</v>
      </c>
      <c r="G11" s="6">
        <v>30</v>
      </c>
      <c r="H11" s="6">
        <f t="shared" ref="H11:H70" si="2">B11*G11</f>
        <v>7.5</v>
      </c>
      <c r="I11" s="6">
        <v>24</v>
      </c>
      <c r="J11" s="6">
        <f t="shared" ref="J11:J70" si="3">B11*I11</f>
        <v>6</v>
      </c>
      <c r="K11" s="6"/>
    </row>
    <row r="12" spans="1:11" x14ac:dyDescent="0.2">
      <c r="A12" s="7" t="s">
        <v>20</v>
      </c>
      <c r="B12" s="6">
        <v>0.08</v>
      </c>
      <c r="C12" s="10">
        <v>10250</v>
      </c>
      <c r="D12" s="10">
        <f t="shared" si="0"/>
        <v>820</v>
      </c>
      <c r="E12" s="6">
        <v>24</v>
      </c>
      <c r="F12" s="6">
        <f t="shared" si="1"/>
        <v>1.92</v>
      </c>
      <c r="G12" s="6">
        <v>13</v>
      </c>
      <c r="H12" s="6">
        <f t="shared" si="2"/>
        <v>1.04</v>
      </c>
      <c r="I12" s="6">
        <v>540</v>
      </c>
      <c r="J12" s="6">
        <f t="shared" si="3"/>
        <v>43.2</v>
      </c>
      <c r="K12" s="6"/>
    </row>
    <row r="13" spans="1:11" x14ac:dyDescent="0.2">
      <c r="A13" s="7" t="s">
        <v>21</v>
      </c>
      <c r="B13" s="6">
        <v>0.01</v>
      </c>
      <c r="C13" s="10">
        <v>37600</v>
      </c>
      <c r="D13" s="10">
        <f t="shared" si="0"/>
        <v>376</v>
      </c>
      <c r="E13" s="6">
        <v>30</v>
      </c>
      <c r="F13" s="6">
        <f t="shared" si="1"/>
        <v>0.3</v>
      </c>
      <c r="G13" s="6">
        <v>999</v>
      </c>
      <c r="H13" s="6">
        <f t="shared" si="2"/>
        <v>9.99</v>
      </c>
      <c r="I13" s="6">
        <v>12</v>
      </c>
      <c r="J13" s="6">
        <f t="shared" si="3"/>
        <v>0.12</v>
      </c>
      <c r="K13" s="6"/>
    </row>
    <row r="14" spans="1:11" s="5" customFormat="1" x14ac:dyDescent="0.2">
      <c r="A14" s="8" t="s">
        <v>22</v>
      </c>
      <c r="B14" s="9"/>
      <c r="C14" s="11"/>
      <c r="D14" s="11">
        <f>SUM(D11:D13)</f>
        <v>1716</v>
      </c>
      <c r="E14" s="9"/>
      <c r="F14" s="9">
        <f>SUM(F11:F13)</f>
        <v>10.47</v>
      </c>
      <c r="G14" s="9"/>
      <c r="H14" s="9">
        <f>SUM(H11:H13)</f>
        <v>18.53</v>
      </c>
      <c r="I14" s="9"/>
      <c r="J14" s="9">
        <f>SUM(J11:J13)</f>
        <v>49.32</v>
      </c>
      <c r="K14" s="9"/>
    </row>
    <row r="15" spans="1:11" x14ac:dyDescent="0.2">
      <c r="A15" s="6"/>
      <c r="B15" s="6"/>
      <c r="C15" s="10"/>
      <c r="D15" s="10">
        <f t="shared" si="0"/>
        <v>0</v>
      </c>
      <c r="E15" s="6"/>
      <c r="F15" s="6">
        <f t="shared" si="1"/>
        <v>0</v>
      </c>
      <c r="G15" s="6"/>
      <c r="H15" s="6">
        <f t="shared" si="2"/>
        <v>0</v>
      </c>
      <c r="I15" s="6"/>
      <c r="J15" s="6">
        <f t="shared" si="3"/>
        <v>0</v>
      </c>
      <c r="K15" s="6"/>
    </row>
    <row r="16" spans="1:11" x14ac:dyDescent="0.2">
      <c r="A16" s="6"/>
      <c r="B16" s="6"/>
      <c r="C16" s="10"/>
      <c r="D16" s="10">
        <f t="shared" si="0"/>
        <v>0</v>
      </c>
      <c r="E16" s="6"/>
      <c r="F16" s="6">
        <f t="shared" si="1"/>
        <v>0</v>
      </c>
      <c r="G16" s="6"/>
      <c r="H16" s="6">
        <f t="shared" si="2"/>
        <v>0</v>
      </c>
      <c r="I16" s="6"/>
      <c r="J16" s="6">
        <f t="shared" si="3"/>
        <v>0</v>
      </c>
      <c r="K16" s="6"/>
    </row>
    <row r="17" spans="1:11" x14ac:dyDescent="0.2">
      <c r="A17" s="6"/>
      <c r="B17" s="6"/>
      <c r="C17" s="10"/>
      <c r="D17" s="10">
        <f t="shared" si="0"/>
        <v>0</v>
      </c>
      <c r="E17" s="6"/>
      <c r="F17" s="6">
        <f t="shared" si="1"/>
        <v>0</v>
      </c>
      <c r="G17" s="6"/>
      <c r="H17" s="6">
        <f t="shared" si="2"/>
        <v>0</v>
      </c>
      <c r="I17" s="6"/>
      <c r="J17" s="6">
        <f t="shared" si="3"/>
        <v>0</v>
      </c>
      <c r="K17" s="6"/>
    </row>
    <row r="18" spans="1:11" x14ac:dyDescent="0.2">
      <c r="A18" s="6"/>
      <c r="B18" s="6"/>
      <c r="C18" s="10"/>
      <c r="D18" s="10">
        <f t="shared" si="0"/>
        <v>0</v>
      </c>
      <c r="E18" s="6"/>
      <c r="F18" s="6">
        <f t="shared" si="1"/>
        <v>0</v>
      </c>
      <c r="G18" s="6"/>
      <c r="H18" s="6">
        <f t="shared" si="2"/>
        <v>0</v>
      </c>
      <c r="I18" s="6"/>
      <c r="J18" s="6">
        <f t="shared" si="3"/>
        <v>0</v>
      </c>
      <c r="K18" s="6"/>
    </row>
    <row r="19" spans="1:11" x14ac:dyDescent="0.2">
      <c r="A19" s="6"/>
      <c r="B19" s="6"/>
      <c r="C19" s="10"/>
      <c r="D19" s="10">
        <f t="shared" si="0"/>
        <v>0</v>
      </c>
      <c r="E19" s="6"/>
      <c r="F19" s="6">
        <f t="shared" si="1"/>
        <v>0</v>
      </c>
      <c r="G19" s="6"/>
      <c r="H19" s="6">
        <f t="shared" si="2"/>
        <v>0</v>
      </c>
      <c r="I19" s="6"/>
      <c r="J19" s="6">
        <f t="shared" si="3"/>
        <v>0</v>
      </c>
      <c r="K19" s="6"/>
    </row>
    <row r="20" spans="1:11" x14ac:dyDescent="0.2">
      <c r="A20" s="6"/>
      <c r="B20" s="6"/>
      <c r="C20" s="10"/>
      <c r="D20" s="10">
        <f t="shared" si="0"/>
        <v>0</v>
      </c>
      <c r="E20" s="6"/>
      <c r="F20" s="6">
        <f t="shared" si="1"/>
        <v>0</v>
      </c>
      <c r="G20" s="6"/>
      <c r="H20" s="6">
        <f t="shared" si="2"/>
        <v>0</v>
      </c>
      <c r="I20" s="6"/>
      <c r="J20" s="6">
        <f t="shared" si="3"/>
        <v>0</v>
      </c>
      <c r="K20" s="6"/>
    </row>
    <row r="21" spans="1:11" x14ac:dyDescent="0.2">
      <c r="A21" s="6"/>
      <c r="B21" s="6"/>
      <c r="C21" s="10"/>
      <c r="D21" s="10">
        <f t="shared" si="0"/>
        <v>0</v>
      </c>
      <c r="E21" s="6"/>
      <c r="F21" s="6">
        <f t="shared" si="1"/>
        <v>0</v>
      </c>
      <c r="G21" s="6"/>
      <c r="H21" s="6">
        <f t="shared" si="2"/>
        <v>0</v>
      </c>
      <c r="I21" s="6"/>
      <c r="J21" s="6">
        <f t="shared" si="3"/>
        <v>0</v>
      </c>
      <c r="K21" s="6"/>
    </row>
    <row r="22" spans="1:11" x14ac:dyDescent="0.2">
      <c r="A22" s="6"/>
      <c r="B22" s="6"/>
      <c r="C22" s="10"/>
      <c r="D22" s="10">
        <f t="shared" si="0"/>
        <v>0</v>
      </c>
      <c r="E22" s="6"/>
      <c r="F22" s="6">
        <f t="shared" si="1"/>
        <v>0</v>
      </c>
      <c r="G22" s="6"/>
      <c r="H22" s="6">
        <f t="shared" si="2"/>
        <v>0</v>
      </c>
      <c r="I22" s="6"/>
      <c r="J22" s="6">
        <f t="shared" si="3"/>
        <v>0</v>
      </c>
      <c r="K22" s="6"/>
    </row>
    <row r="23" spans="1:11" x14ac:dyDescent="0.2">
      <c r="A23" s="6"/>
      <c r="B23" s="6"/>
      <c r="C23" s="10"/>
      <c r="D23" s="10">
        <f t="shared" si="0"/>
        <v>0</v>
      </c>
      <c r="E23" s="6"/>
      <c r="F23" s="6">
        <f t="shared" si="1"/>
        <v>0</v>
      </c>
      <c r="G23" s="6"/>
      <c r="H23" s="6">
        <f t="shared" si="2"/>
        <v>0</v>
      </c>
      <c r="I23" s="6"/>
      <c r="J23" s="6">
        <f t="shared" si="3"/>
        <v>0</v>
      </c>
      <c r="K23" s="6"/>
    </row>
    <row r="24" spans="1:11" x14ac:dyDescent="0.2">
      <c r="A24" s="6"/>
      <c r="B24" s="6"/>
      <c r="C24" s="10"/>
      <c r="D24" s="10">
        <f t="shared" si="0"/>
        <v>0</v>
      </c>
      <c r="E24" s="6"/>
      <c r="F24" s="6">
        <f t="shared" si="1"/>
        <v>0</v>
      </c>
      <c r="G24" s="6"/>
      <c r="H24" s="6">
        <f t="shared" si="2"/>
        <v>0</v>
      </c>
      <c r="I24" s="6"/>
      <c r="J24" s="6">
        <f t="shared" si="3"/>
        <v>0</v>
      </c>
      <c r="K24" s="6"/>
    </row>
    <row r="25" spans="1:11" x14ac:dyDescent="0.2">
      <c r="A25" s="6"/>
      <c r="B25" s="6"/>
      <c r="C25" s="10"/>
      <c r="D25" s="10">
        <f t="shared" si="0"/>
        <v>0</v>
      </c>
      <c r="E25" s="6"/>
      <c r="F25" s="6">
        <f t="shared" si="1"/>
        <v>0</v>
      </c>
      <c r="G25" s="6"/>
      <c r="H25" s="6">
        <f t="shared" si="2"/>
        <v>0</v>
      </c>
      <c r="I25" s="6"/>
      <c r="J25" s="6">
        <f t="shared" si="3"/>
        <v>0</v>
      </c>
      <c r="K25" s="6"/>
    </row>
    <row r="26" spans="1:11" x14ac:dyDescent="0.2">
      <c r="A26" s="6"/>
      <c r="B26" s="6"/>
      <c r="C26" s="10"/>
      <c r="D26" s="10">
        <f t="shared" si="0"/>
        <v>0</v>
      </c>
      <c r="E26" s="6"/>
      <c r="F26" s="6">
        <f t="shared" si="1"/>
        <v>0</v>
      </c>
      <c r="G26" s="6"/>
      <c r="H26" s="6">
        <f t="shared" si="2"/>
        <v>0</v>
      </c>
      <c r="I26" s="6"/>
      <c r="J26" s="6">
        <f t="shared" si="3"/>
        <v>0</v>
      </c>
      <c r="K26" s="6"/>
    </row>
    <row r="27" spans="1:11" x14ac:dyDescent="0.2">
      <c r="A27" s="6"/>
      <c r="B27" s="6"/>
      <c r="C27" s="10"/>
      <c r="D27" s="10">
        <f t="shared" si="0"/>
        <v>0</v>
      </c>
      <c r="E27" s="6"/>
      <c r="F27" s="6">
        <f t="shared" si="1"/>
        <v>0</v>
      </c>
      <c r="G27" s="6"/>
      <c r="H27" s="6">
        <f t="shared" si="2"/>
        <v>0</v>
      </c>
      <c r="I27" s="6"/>
      <c r="J27" s="6">
        <f t="shared" si="3"/>
        <v>0</v>
      </c>
      <c r="K27" s="6"/>
    </row>
    <row r="28" spans="1:11" x14ac:dyDescent="0.2">
      <c r="A28" s="6"/>
      <c r="B28" s="6"/>
      <c r="C28" s="10"/>
      <c r="D28" s="10">
        <f t="shared" si="0"/>
        <v>0</v>
      </c>
      <c r="E28" s="6"/>
      <c r="F28" s="6">
        <f t="shared" si="1"/>
        <v>0</v>
      </c>
      <c r="G28" s="6"/>
      <c r="H28" s="6">
        <f t="shared" si="2"/>
        <v>0</v>
      </c>
      <c r="I28" s="6"/>
      <c r="J28" s="6">
        <f t="shared" si="3"/>
        <v>0</v>
      </c>
      <c r="K28" s="6"/>
    </row>
    <row r="29" spans="1:11" x14ac:dyDescent="0.2">
      <c r="A29" s="6"/>
      <c r="B29" s="6"/>
      <c r="C29" s="10"/>
      <c r="D29" s="10">
        <f t="shared" si="0"/>
        <v>0</v>
      </c>
      <c r="E29" s="6"/>
      <c r="F29" s="6">
        <f t="shared" si="1"/>
        <v>0</v>
      </c>
      <c r="G29" s="6"/>
      <c r="H29" s="6">
        <f t="shared" si="2"/>
        <v>0</v>
      </c>
      <c r="I29" s="6"/>
      <c r="J29" s="6">
        <f t="shared" si="3"/>
        <v>0</v>
      </c>
      <c r="K29" s="6"/>
    </row>
    <row r="30" spans="1:11" x14ac:dyDescent="0.2">
      <c r="A30" s="6"/>
      <c r="B30" s="6"/>
      <c r="C30" s="10"/>
      <c r="D30" s="10">
        <f t="shared" si="0"/>
        <v>0</v>
      </c>
      <c r="E30" s="6"/>
      <c r="F30" s="6">
        <f t="shared" si="1"/>
        <v>0</v>
      </c>
      <c r="G30" s="6"/>
      <c r="H30" s="6">
        <f t="shared" si="2"/>
        <v>0</v>
      </c>
      <c r="I30" s="6"/>
      <c r="J30" s="6">
        <f t="shared" si="3"/>
        <v>0</v>
      </c>
      <c r="K30" s="6"/>
    </row>
    <row r="31" spans="1:11" x14ac:dyDescent="0.2">
      <c r="A31" s="6"/>
      <c r="B31" s="6"/>
      <c r="C31" s="10"/>
      <c r="D31" s="10">
        <f t="shared" si="0"/>
        <v>0</v>
      </c>
      <c r="E31" s="6"/>
      <c r="F31" s="6">
        <f t="shared" si="1"/>
        <v>0</v>
      </c>
      <c r="G31" s="6"/>
      <c r="H31" s="6">
        <f t="shared" si="2"/>
        <v>0</v>
      </c>
      <c r="I31" s="6"/>
      <c r="J31" s="6">
        <f t="shared" si="3"/>
        <v>0</v>
      </c>
      <c r="K31" s="6"/>
    </row>
    <row r="32" spans="1:11" x14ac:dyDescent="0.2">
      <c r="A32" s="6"/>
      <c r="B32" s="6"/>
      <c r="C32" s="10"/>
      <c r="D32" s="10">
        <f t="shared" si="0"/>
        <v>0</v>
      </c>
      <c r="E32" s="6"/>
      <c r="F32" s="6">
        <f t="shared" si="1"/>
        <v>0</v>
      </c>
      <c r="G32" s="6"/>
      <c r="H32" s="6">
        <f t="shared" si="2"/>
        <v>0</v>
      </c>
      <c r="I32" s="6"/>
      <c r="J32" s="6">
        <f t="shared" si="3"/>
        <v>0</v>
      </c>
      <c r="K32" s="6"/>
    </row>
    <row r="33" spans="1:11" x14ac:dyDescent="0.2">
      <c r="A33" s="6"/>
      <c r="B33" s="6"/>
      <c r="C33" s="10"/>
      <c r="D33" s="10">
        <f t="shared" si="0"/>
        <v>0</v>
      </c>
      <c r="E33" s="6"/>
      <c r="F33" s="6">
        <f t="shared" si="1"/>
        <v>0</v>
      </c>
      <c r="G33" s="6"/>
      <c r="H33" s="6">
        <f t="shared" si="2"/>
        <v>0</v>
      </c>
      <c r="I33" s="6"/>
      <c r="J33" s="6">
        <f t="shared" si="3"/>
        <v>0</v>
      </c>
      <c r="K33" s="6"/>
    </row>
    <row r="34" spans="1:11" x14ac:dyDescent="0.2">
      <c r="A34" s="6"/>
      <c r="B34" s="6"/>
      <c r="C34" s="10"/>
      <c r="D34" s="10">
        <f t="shared" si="0"/>
        <v>0</v>
      </c>
      <c r="E34" s="6"/>
      <c r="F34" s="6">
        <f t="shared" si="1"/>
        <v>0</v>
      </c>
      <c r="G34" s="6"/>
      <c r="H34" s="6">
        <f t="shared" si="2"/>
        <v>0</v>
      </c>
      <c r="I34" s="6"/>
      <c r="J34" s="6">
        <f t="shared" si="3"/>
        <v>0</v>
      </c>
      <c r="K34" s="6"/>
    </row>
    <row r="35" spans="1:11" x14ac:dyDescent="0.2">
      <c r="A35" s="6"/>
      <c r="B35" s="6"/>
      <c r="C35" s="10"/>
      <c r="D35" s="10">
        <f t="shared" si="0"/>
        <v>0</v>
      </c>
      <c r="E35" s="6"/>
      <c r="F35" s="6">
        <f t="shared" si="1"/>
        <v>0</v>
      </c>
      <c r="G35" s="6"/>
      <c r="H35" s="6">
        <f t="shared" si="2"/>
        <v>0</v>
      </c>
      <c r="I35" s="6"/>
      <c r="J35" s="6">
        <f t="shared" si="3"/>
        <v>0</v>
      </c>
      <c r="K35" s="6"/>
    </row>
    <row r="36" spans="1:11" x14ac:dyDescent="0.2">
      <c r="A36" s="6"/>
      <c r="B36" s="6"/>
      <c r="C36" s="10"/>
      <c r="D36" s="10">
        <f t="shared" si="0"/>
        <v>0</v>
      </c>
      <c r="E36" s="6"/>
      <c r="F36" s="6">
        <f t="shared" si="1"/>
        <v>0</v>
      </c>
      <c r="G36" s="6"/>
      <c r="H36" s="6">
        <f t="shared" si="2"/>
        <v>0</v>
      </c>
      <c r="I36" s="6"/>
      <c r="J36" s="6">
        <f t="shared" si="3"/>
        <v>0</v>
      </c>
      <c r="K36" s="6"/>
    </row>
    <row r="37" spans="1:11" x14ac:dyDescent="0.2">
      <c r="A37" s="6"/>
      <c r="B37" s="6"/>
      <c r="C37" s="10"/>
      <c r="D37" s="10">
        <f t="shared" si="0"/>
        <v>0</v>
      </c>
      <c r="E37" s="6"/>
      <c r="F37" s="6">
        <f t="shared" si="1"/>
        <v>0</v>
      </c>
      <c r="G37" s="6"/>
      <c r="H37" s="6">
        <f t="shared" si="2"/>
        <v>0</v>
      </c>
      <c r="I37" s="6"/>
      <c r="J37" s="6">
        <f t="shared" si="3"/>
        <v>0</v>
      </c>
      <c r="K37" s="6"/>
    </row>
    <row r="38" spans="1:11" x14ac:dyDescent="0.2">
      <c r="A38" s="6"/>
      <c r="B38" s="6"/>
      <c r="C38" s="10"/>
      <c r="D38" s="10">
        <f t="shared" si="0"/>
        <v>0</v>
      </c>
      <c r="E38" s="6"/>
      <c r="F38" s="6">
        <f t="shared" si="1"/>
        <v>0</v>
      </c>
      <c r="G38" s="6"/>
      <c r="H38" s="6">
        <f t="shared" si="2"/>
        <v>0</v>
      </c>
      <c r="I38" s="6"/>
      <c r="J38" s="6">
        <f t="shared" si="3"/>
        <v>0</v>
      </c>
      <c r="K38" s="6"/>
    </row>
    <row r="39" spans="1:11" x14ac:dyDescent="0.2">
      <c r="A39" s="6"/>
      <c r="B39" s="6"/>
      <c r="C39" s="10"/>
      <c r="D39" s="10">
        <f t="shared" si="0"/>
        <v>0</v>
      </c>
      <c r="E39" s="6"/>
      <c r="F39" s="6">
        <f t="shared" si="1"/>
        <v>0</v>
      </c>
      <c r="G39" s="6"/>
      <c r="H39" s="6">
        <f t="shared" si="2"/>
        <v>0</v>
      </c>
      <c r="I39" s="6"/>
      <c r="J39" s="6">
        <f t="shared" si="3"/>
        <v>0</v>
      </c>
      <c r="K39" s="6"/>
    </row>
    <row r="40" spans="1:11" x14ac:dyDescent="0.2">
      <c r="A40" s="6"/>
      <c r="B40" s="6"/>
      <c r="C40" s="10"/>
      <c r="D40" s="10">
        <f t="shared" si="0"/>
        <v>0</v>
      </c>
      <c r="E40" s="6"/>
      <c r="F40" s="6">
        <f t="shared" si="1"/>
        <v>0</v>
      </c>
      <c r="G40" s="6"/>
      <c r="H40" s="6">
        <f t="shared" si="2"/>
        <v>0</v>
      </c>
      <c r="I40" s="6"/>
      <c r="J40" s="6">
        <f t="shared" si="3"/>
        <v>0</v>
      </c>
      <c r="K40" s="6"/>
    </row>
    <row r="41" spans="1:11" x14ac:dyDescent="0.2">
      <c r="A41" s="6"/>
      <c r="B41" s="6"/>
      <c r="C41" s="10"/>
      <c r="D41" s="10">
        <f t="shared" si="0"/>
        <v>0</v>
      </c>
      <c r="E41" s="6"/>
      <c r="F41" s="6">
        <f t="shared" si="1"/>
        <v>0</v>
      </c>
      <c r="G41" s="6"/>
      <c r="H41" s="6">
        <f t="shared" si="2"/>
        <v>0</v>
      </c>
      <c r="I41" s="6"/>
      <c r="J41" s="6">
        <f t="shared" si="3"/>
        <v>0</v>
      </c>
      <c r="K41" s="6"/>
    </row>
    <row r="42" spans="1:11" x14ac:dyDescent="0.2">
      <c r="A42" s="6"/>
      <c r="B42" s="6"/>
      <c r="C42" s="10"/>
      <c r="D42" s="10">
        <f t="shared" si="0"/>
        <v>0</v>
      </c>
      <c r="E42" s="6"/>
      <c r="F42" s="6">
        <f t="shared" si="1"/>
        <v>0</v>
      </c>
      <c r="G42" s="6"/>
      <c r="H42" s="6">
        <f t="shared" si="2"/>
        <v>0</v>
      </c>
      <c r="I42" s="6"/>
      <c r="J42" s="6">
        <f t="shared" si="3"/>
        <v>0</v>
      </c>
      <c r="K42" s="6"/>
    </row>
    <row r="43" spans="1:11" x14ac:dyDescent="0.2">
      <c r="A43" s="6"/>
      <c r="B43" s="6"/>
      <c r="C43" s="10"/>
      <c r="D43" s="10">
        <f t="shared" si="0"/>
        <v>0</v>
      </c>
      <c r="E43" s="6"/>
      <c r="F43" s="6">
        <f t="shared" si="1"/>
        <v>0</v>
      </c>
      <c r="G43" s="6"/>
      <c r="H43" s="6">
        <f t="shared" si="2"/>
        <v>0</v>
      </c>
      <c r="I43" s="6"/>
      <c r="J43" s="6">
        <f t="shared" si="3"/>
        <v>0</v>
      </c>
      <c r="K43" s="6"/>
    </row>
    <row r="44" spans="1:11" x14ac:dyDescent="0.2">
      <c r="A44" s="6"/>
      <c r="B44" s="6"/>
      <c r="C44" s="10"/>
      <c r="D44" s="10">
        <f t="shared" si="0"/>
        <v>0</v>
      </c>
      <c r="E44" s="6"/>
      <c r="F44" s="6">
        <f t="shared" si="1"/>
        <v>0</v>
      </c>
      <c r="G44" s="6"/>
      <c r="H44" s="6">
        <f t="shared" si="2"/>
        <v>0</v>
      </c>
      <c r="I44" s="6"/>
      <c r="J44" s="6">
        <f t="shared" si="3"/>
        <v>0</v>
      </c>
      <c r="K44" s="6"/>
    </row>
    <row r="45" spans="1:11" x14ac:dyDescent="0.2">
      <c r="A45" s="6"/>
      <c r="B45" s="6"/>
      <c r="C45" s="10"/>
      <c r="D45" s="10">
        <f t="shared" si="0"/>
        <v>0</v>
      </c>
      <c r="E45" s="6"/>
      <c r="F45" s="6">
        <f t="shared" si="1"/>
        <v>0</v>
      </c>
      <c r="G45" s="6"/>
      <c r="H45" s="6">
        <f t="shared" si="2"/>
        <v>0</v>
      </c>
      <c r="I45" s="6"/>
      <c r="J45" s="6">
        <f t="shared" si="3"/>
        <v>0</v>
      </c>
      <c r="K45" s="6"/>
    </row>
    <row r="46" spans="1:11" x14ac:dyDescent="0.2">
      <c r="A46" s="6"/>
      <c r="B46" s="6"/>
      <c r="C46" s="10"/>
      <c r="D46" s="10">
        <f t="shared" si="0"/>
        <v>0</v>
      </c>
      <c r="E46" s="6"/>
      <c r="F46" s="6">
        <f t="shared" si="1"/>
        <v>0</v>
      </c>
      <c r="G46" s="6"/>
      <c r="H46" s="6">
        <f t="shared" si="2"/>
        <v>0</v>
      </c>
      <c r="I46" s="6"/>
      <c r="J46" s="6">
        <f t="shared" si="3"/>
        <v>0</v>
      </c>
      <c r="K46" s="6"/>
    </row>
    <row r="47" spans="1:11" x14ac:dyDescent="0.2">
      <c r="A47" s="6"/>
      <c r="B47" s="6"/>
      <c r="C47" s="10"/>
      <c r="D47" s="10">
        <f t="shared" si="0"/>
        <v>0</v>
      </c>
      <c r="E47" s="6"/>
      <c r="F47" s="6">
        <f t="shared" si="1"/>
        <v>0</v>
      </c>
      <c r="G47" s="6"/>
      <c r="H47" s="6">
        <f t="shared" si="2"/>
        <v>0</v>
      </c>
      <c r="I47" s="6"/>
      <c r="J47" s="6">
        <f t="shared" si="3"/>
        <v>0</v>
      </c>
      <c r="K47" s="6"/>
    </row>
    <row r="48" spans="1:11" x14ac:dyDescent="0.2">
      <c r="A48" s="6"/>
      <c r="B48" s="6"/>
      <c r="C48" s="10"/>
      <c r="D48" s="10">
        <f t="shared" si="0"/>
        <v>0</v>
      </c>
      <c r="E48" s="6"/>
      <c r="F48" s="6">
        <f t="shared" si="1"/>
        <v>0</v>
      </c>
      <c r="G48" s="6"/>
      <c r="H48" s="6">
        <f t="shared" si="2"/>
        <v>0</v>
      </c>
      <c r="I48" s="6"/>
      <c r="J48" s="6">
        <f t="shared" si="3"/>
        <v>0</v>
      </c>
      <c r="K48" s="6"/>
    </row>
    <row r="49" spans="1:11" x14ac:dyDescent="0.2">
      <c r="A49" s="6"/>
      <c r="B49" s="6"/>
      <c r="C49" s="10"/>
      <c r="D49" s="10">
        <f t="shared" si="0"/>
        <v>0</v>
      </c>
      <c r="E49" s="6"/>
      <c r="F49" s="6">
        <f t="shared" si="1"/>
        <v>0</v>
      </c>
      <c r="G49" s="6"/>
      <c r="H49" s="6">
        <f t="shared" si="2"/>
        <v>0</v>
      </c>
      <c r="I49" s="6"/>
      <c r="J49" s="6">
        <f t="shared" si="3"/>
        <v>0</v>
      </c>
      <c r="K49" s="6"/>
    </row>
    <row r="50" spans="1:11" x14ac:dyDescent="0.2">
      <c r="A50" s="6"/>
      <c r="B50" s="6"/>
      <c r="C50" s="10"/>
      <c r="D50" s="10">
        <f t="shared" si="0"/>
        <v>0</v>
      </c>
      <c r="E50" s="6"/>
      <c r="F50" s="6">
        <f t="shared" si="1"/>
        <v>0</v>
      </c>
      <c r="G50" s="6"/>
      <c r="H50" s="6">
        <f t="shared" si="2"/>
        <v>0</v>
      </c>
      <c r="I50" s="6"/>
      <c r="J50" s="6">
        <f t="shared" si="3"/>
        <v>0</v>
      </c>
      <c r="K50" s="6"/>
    </row>
    <row r="51" spans="1:11" x14ac:dyDescent="0.2">
      <c r="A51" s="6"/>
      <c r="B51" s="6"/>
      <c r="C51" s="10"/>
      <c r="D51" s="10">
        <f t="shared" si="0"/>
        <v>0</v>
      </c>
      <c r="E51" s="6"/>
      <c r="F51" s="6">
        <f t="shared" si="1"/>
        <v>0</v>
      </c>
      <c r="G51" s="6"/>
      <c r="H51" s="6">
        <f t="shared" si="2"/>
        <v>0</v>
      </c>
      <c r="I51" s="6"/>
      <c r="J51" s="6">
        <f t="shared" si="3"/>
        <v>0</v>
      </c>
      <c r="K51" s="6"/>
    </row>
    <row r="52" spans="1:11" x14ac:dyDescent="0.2">
      <c r="A52" s="6"/>
      <c r="B52" s="6"/>
      <c r="C52" s="10"/>
      <c r="D52" s="10">
        <f t="shared" si="0"/>
        <v>0</v>
      </c>
      <c r="E52" s="6"/>
      <c r="F52" s="6">
        <f t="shared" si="1"/>
        <v>0</v>
      </c>
      <c r="G52" s="6"/>
      <c r="H52" s="6">
        <f t="shared" si="2"/>
        <v>0</v>
      </c>
      <c r="I52" s="6"/>
      <c r="J52" s="6">
        <f t="shared" si="3"/>
        <v>0</v>
      </c>
      <c r="K52" s="6"/>
    </row>
    <row r="53" spans="1:11" x14ac:dyDescent="0.2">
      <c r="A53" s="6"/>
      <c r="B53" s="6"/>
      <c r="C53" s="10"/>
      <c r="D53" s="10">
        <f t="shared" si="0"/>
        <v>0</v>
      </c>
      <c r="E53" s="6"/>
      <c r="F53" s="6">
        <f t="shared" si="1"/>
        <v>0</v>
      </c>
      <c r="G53" s="6"/>
      <c r="H53" s="6">
        <f t="shared" si="2"/>
        <v>0</v>
      </c>
      <c r="I53" s="6"/>
      <c r="J53" s="6">
        <f t="shared" si="3"/>
        <v>0</v>
      </c>
      <c r="K53" s="6"/>
    </row>
    <row r="54" spans="1:11" x14ac:dyDescent="0.2">
      <c r="A54" s="6"/>
      <c r="B54" s="6"/>
      <c r="C54" s="10"/>
      <c r="D54" s="10">
        <f t="shared" si="0"/>
        <v>0</v>
      </c>
      <c r="E54" s="6"/>
      <c r="F54" s="6">
        <f t="shared" si="1"/>
        <v>0</v>
      </c>
      <c r="G54" s="6"/>
      <c r="H54" s="6">
        <f t="shared" si="2"/>
        <v>0</v>
      </c>
      <c r="I54" s="6"/>
      <c r="J54" s="6">
        <f t="shared" si="3"/>
        <v>0</v>
      </c>
      <c r="K54" s="6"/>
    </row>
    <row r="55" spans="1:11" x14ac:dyDescent="0.2">
      <c r="A55" s="6"/>
      <c r="B55" s="6"/>
      <c r="C55" s="10"/>
      <c r="D55" s="10">
        <f t="shared" si="0"/>
        <v>0</v>
      </c>
      <c r="E55" s="6"/>
      <c r="F55" s="6">
        <f t="shared" si="1"/>
        <v>0</v>
      </c>
      <c r="G55" s="6"/>
      <c r="H55" s="6">
        <f t="shared" si="2"/>
        <v>0</v>
      </c>
      <c r="I55" s="6"/>
      <c r="J55" s="6">
        <f t="shared" si="3"/>
        <v>0</v>
      </c>
      <c r="K55" s="6"/>
    </row>
    <row r="56" spans="1:11" x14ac:dyDescent="0.2">
      <c r="A56" s="6"/>
      <c r="B56" s="6"/>
      <c r="C56" s="10"/>
      <c r="D56" s="10">
        <f t="shared" si="0"/>
        <v>0</v>
      </c>
      <c r="E56" s="6"/>
      <c r="F56" s="6">
        <f t="shared" si="1"/>
        <v>0</v>
      </c>
      <c r="G56" s="6"/>
      <c r="H56" s="6">
        <f t="shared" si="2"/>
        <v>0</v>
      </c>
      <c r="I56" s="6"/>
      <c r="J56" s="6">
        <f t="shared" si="3"/>
        <v>0</v>
      </c>
      <c r="K56" s="6"/>
    </row>
    <row r="57" spans="1:11" x14ac:dyDescent="0.2">
      <c r="A57" s="6"/>
      <c r="B57" s="6"/>
      <c r="C57" s="10"/>
      <c r="D57" s="10">
        <f t="shared" si="0"/>
        <v>0</v>
      </c>
      <c r="E57" s="6"/>
      <c r="F57" s="6">
        <f t="shared" si="1"/>
        <v>0</v>
      </c>
      <c r="G57" s="6"/>
      <c r="H57" s="6">
        <f t="shared" si="2"/>
        <v>0</v>
      </c>
      <c r="I57" s="6"/>
      <c r="J57" s="6">
        <f t="shared" si="3"/>
        <v>0</v>
      </c>
      <c r="K57" s="6"/>
    </row>
    <row r="58" spans="1:11" x14ac:dyDescent="0.2">
      <c r="A58" s="6"/>
      <c r="B58" s="6"/>
      <c r="C58" s="10"/>
      <c r="D58" s="10">
        <f t="shared" si="0"/>
        <v>0</v>
      </c>
      <c r="E58" s="6"/>
      <c r="F58" s="6">
        <f t="shared" si="1"/>
        <v>0</v>
      </c>
      <c r="G58" s="6"/>
      <c r="H58" s="6">
        <f t="shared" si="2"/>
        <v>0</v>
      </c>
      <c r="I58" s="6"/>
      <c r="J58" s="6">
        <f t="shared" si="3"/>
        <v>0</v>
      </c>
      <c r="K58" s="6"/>
    </row>
    <row r="59" spans="1:11" x14ac:dyDescent="0.2">
      <c r="A59" s="6"/>
      <c r="B59" s="6"/>
      <c r="C59" s="10"/>
      <c r="D59" s="10">
        <f t="shared" si="0"/>
        <v>0</v>
      </c>
      <c r="E59" s="6"/>
      <c r="F59" s="6">
        <f t="shared" si="1"/>
        <v>0</v>
      </c>
      <c r="G59" s="6"/>
      <c r="H59" s="6">
        <f t="shared" si="2"/>
        <v>0</v>
      </c>
      <c r="I59" s="6"/>
      <c r="J59" s="6">
        <f t="shared" si="3"/>
        <v>0</v>
      </c>
      <c r="K59" s="6"/>
    </row>
    <row r="60" spans="1:11" x14ac:dyDescent="0.2">
      <c r="A60" s="6"/>
      <c r="B60" s="6"/>
      <c r="C60" s="10"/>
      <c r="D60" s="10">
        <f t="shared" si="0"/>
        <v>0</v>
      </c>
      <c r="E60" s="6"/>
      <c r="F60" s="6">
        <f t="shared" si="1"/>
        <v>0</v>
      </c>
      <c r="G60" s="6"/>
      <c r="H60" s="6">
        <f t="shared" si="2"/>
        <v>0</v>
      </c>
      <c r="I60" s="6"/>
      <c r="J60" s="6">
        <f t="shared" si="3"/>
        <v>0</v>
      </c>
      <c r="K60" s="6"/>
    </row>
    <row r="61" spans="1:11" x14ac:dyDescent="0.2">
      <c r="A61" s="6"/>
      <c r="B61" s="6"/>
      <c r="C61" s="10"/>
      <c r="D61" s="10">
        <f t="shared" si="0"/>
        <v>0</v>
      </c>
      <c r="E61" s="6"/>
      <c r="F61" s="6">
        <f t="shared" si="1"/>
        <v>0</v>
      </c>
      <c r="G61" s="6"/>
      <c r="H61" s="6">
        <f t="shared" si="2"/>
        <v>0</v>
      </c>
      <c r="I61" s="6"/>
      <c r="J61" s="6">
        <f t="shared" si="3"/>
        <v>0</v>
      </c>
      <c r="K61" s="6"/>
    </row>
    <row r="62" spans="1:11" x14ac:dyDescent="0.2">
      <c r="A62" s="6"/>
      <c r="B62" s="6"/>
      <c r="C62" s="10"/>
      <c r="D62" s="10">
        <f t="shared" si="0"/>
        <v>0</v>
      </c>
      <c r="E62" s="6"/>
      <c r="F62" s="6">
        <f t="shared" si="1"/>
        <v>0</v>
      </c>
      <c r="G62" s="6"/>
      <c r="H62" s="6">
        <f t="shared" si="2"/>
        <v>0</v>
      </c>
      <c r="I62" s="6"/>
      <c r="J62" s="6">
        <f t="shared" si="3"/>
        <v>0</v>
      </c>
      <c r="K62" s="6"/>
    </row>
    <row r="63" spans="1:11" x14ac:dyDescent="0.2">
      <c r="A63" s="6"/>
      <c r="B63" s="6"/>
      <c r="C63" s="10"/>
      <c r="D63" s="10">
        <f t="shared" si="0"/>
        <v>0</v>
      </c>
      <c r="E63" s="6"/>
      <c r="F63" s="6">
        <f t="shared" si="1"/>
        <v>0</v>
      </c>
      <c r="G63" s="6"/>
      <c r="H63" s="6">
        <f t="shared" si="2"/>
        <v>0</v>
      </c>
      <c r="I63" s="6"/>
      <c r="J63" s="6">
        <f t="shared" si="3"/>
        <v>0</v>
      </c>
      <c r="K63" s="6"/>
    </row>
    <row r="64" spans="1:11" x14ac:dyDescent="0.2">
      <c r="A64" s="6" t="s">
        <v>23</v>
      </c>
      <c r="B64" s="6"/>
      <c r="C64" s="10"/>
      <c r="D64" s="10">
        <f t="shared" si="0"/>
        <v>0</v>
      </c>
      <c r="E64" s="6"/>
      <c r="F64" s="6">
        <f t="shared" si="1"/>
        <v>0</v>
      </c>
      <c r="G64" s="6"/>
      <c r="H64" s="6">
        <f t="shared" si="2"/>
        <v>0</v>
      </c>
      <c r="I64" s="6"/>
      <c r="J64" s="6">
        <f t="shared" si="3"/>
        <v>0</v>
      </c>
      <c r="K64" s="6"/>
    </row>
    <row r="65" spans="1:14" s="14" customFormat="1" x14ac:dyDescent="0.2">
      <c r="A65" s="12" t="s">
        <v>1</v>
      </c>
      <c r="B65" s="12"/>
      <c r="C65" s="13"/>
      <c r="D65" s="13">
        <f>D14</f>
        <v>1716</v>
      </c>
      <c r="E65" s="12"/>
      <c r="F65" s="12">
        <f>F14</f>
        <v>10.47</v>
      </c>
      <c r="G65" s="12"/>
      <c r="H65" s="12">
        <f>H14</f>
        <v>18.53</v>
      </c>
      <c r="I65" s="12"/>
      <c r="J65" s="12">
        <f>J14</f>
        <v>49.32</v>
      </c>
      <c r="K65" s="12"/>
    </row>
    <row r="66" spans="1:14" x14ac:dyDescent="0.2">
      <c r="A66" s="6" t="s">
        <v>2</v>
      </c>
      <c r="B66" s="6"/>
      <c r="C66" s="10"/>
      <c r="D66" s="10">
        <f t="shared" si="0"/>
        <v>0</v>
      </c>
      <c r="E66" s="6"/>
      <c r="F66" s="6">
        <f t="shared" si="1"/>
        <v>0</v>
      </c>
      <c r="G66" s="6"/>
      <c r="H66" s="6">
        <f t="shared" si="2"/>
        <v>0</v>
      </c>
      <c r="I66" s="6"/>
      <c r="J66" s="6">
        <f t="shared" si="3"/>
        <v>0</v>
      </c>
      <c r="K66" s="6"/>
    </row>
    <row r="67" spans="1:14" x14ac:dyDescent="0.2">
      <c r="A67" s="6" t="s">
        <v>3</v>
      </c>
      <c r="B67" s="6"/>
      <c r="C67" s="10"/>
      <c r="D67" s="10">
        <f t="shared" si="0"/>
        <v>0</v>
      </c>
      <c r="E67" s="6"/>
      <c r="F67" s="6">
        <f t="shared" si="1"/>
        <v>0</v>
      </c>
      <c r="G67" s="6"/>
      <c r="H67" s="6">
        <f t="shared" si="2"/>
        <v>0</v>
      </c>
      <c r="I67" s="6"/>
      <c r="J67" s="6">
        <f t="shared" si="3"/>
        <v>0</v>
      </c>
      <c r="K67" s="6"/>
    </row>
    <row r="68" spans="1:14" x14ac:dyDescent="0.2">
      <c r="A68" s="6" t="s">
        <v>4</v>
      </c>
      <c r="B68" s="6"/>
      <c r="C68" s="10"/>
      <c r="D68" s="10">
        <f t="shared" si="0"/>
        <v>0</v>
      </c>
      <c r="E68" s="6"/>
      <c r="F68" s="6">
        <f t="shared" si="1"/>
        <v>0</v>
      </c>
      <c r="G68" s="6"/>
      <c r="H68" s="6">
        <f t="shared" si="2"/>
        <v>0</v>
      </c>
      <c r="I68" s="6"/>
      <c r="J68" s="6">
        <f t="shared" si="3"/>
        <v>0</v>
      </c>
      <c r="K68" s="6"/>
    </row>
    <row r="69" spans="1:14" x14ac:dyDescent="0.2">
      <c r="A69" s="6" t="s">
        <v>5</v>
      </c>
      <c r="B69" s="6"/>
      <c r="C69" s="10"/>
      <c r="D69" s="10">
        <f t="shared" si="0"/>
        <v>0</v>
      </c>
      <c r="E69" s="6"/>
      <c r="F69" s="6">
        <f t="shared" si="1"/>
        <v>0</v>
      </c>
      <c r="G69" s="6"/>
      <c r="H69" s="6">
        <f t="shared" si="2"/>
        <v>0</v>
      </c>
      <c r="I69" s="6"/>
      <c r="J69" s="6">
        <f t="shared" si="3"/>
        <v>0</v>
      </c>
      <c r="K69" s="6"/>
    </row>
    <row r="70" spans="1:14" x14ac:dyDescent="0.2">
      <c r="A70" s="6" t="s">
        <v>6</v>
      </c>
      <c r="B70" s="6"/>
      <c r="C70" s="10"/>
      <c r="D70" s="10">
        <f t="shared" si="0"/>
        <v>0</v>
      </c>
      <c r="E70" s="6"/>
      <c r="F70" s="6">
        <f t="shared" si="1"/>
        <v>0</v>
      </c>
      <c r="G70" s="6"/>
      <c r="H70" s="6">
        <f t="shared" si="2"/>
        <v>0</v>
      </c>
      <c r="I70" s="6"/>
      <c r="J70" s="6">
        <f t="shared" si="3"/>
        <v>0</v>
      </c>
      <c r="K70" s="6"/>
    </row>
    <row r="71" spans="1:14" x14ac:dyDescent="0.2">
      <c r="A71" s="6" t="s">
        <v>24</v>
      </c>
      <c r="B71" s="6"/>
      <c r="C71" s="10"/>
      <c r="D71" s="10">
        <f>SUM(D65:D70)</f>
        <v>1716</v>
      </c>
      <c r="E71" s="6"/>
      <c r="F71" s="6">
        <f>SUM(F65:F70)</f>
        <v>10.47</v>
      </c>
      <c r="G71" s="6"/>
      <c r="H71" s="6">
        <f>SUM(H65:H70)</f>
        <v>18.53</v>
      </c>
      <c r="I71" s="6"/>
      <c r="J71" s="6">
        <f>SUM(J65:J70)</f>
        <v>49.32</v>
      </c>
      <c r="K71" s="6"/>
    </row>
    <row r="72" spans="1:14" x14ac:dyDescent="0.2">
      <c r="A72" s="6" t="s">
        <v>25</v>
      </c>
      <c r="B72" s="6"/>
      <c r="C72" s="10"/>
      <c r="D72" s="10"/>
      <c r="E72" s="6"/>
      <c r="F72" s="6"/>
      <c r="G72" s="6"/>
      <c r="H72" s="6"/>
      <c r="I72" s="6"/>
      <c r="J72" s="6"/>
      <c r="K72" s="6"/>
    </row>
    <row r="74" spans="1:14" x14ac:dyDescent="0.2">
      <c r="A74" s="6" t="s">
        <v>26</v>
      </c>
    </row>
    <row r="75" spans="1:14" x14ac:dyDescent="0.2">
      <c r="A75" s="37" t="s">
        <v>27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7" spans="1:14" x14ac:dyDescent="0.2">
      <c r="A77" s="6" t="s">
        <v>28</v>
      </c>
      <c r="B77" s="10">
        <v>9500</v>
      </c>
      <c r="C77" s="6">
        <v>65</v>
      </c>
      <c r="D77" s="6">
        <v>70</v>
      </c>
      <c r="E77" s="6">
        <v>320</v>
      </c>
    </row>
    <row r="78" spans="1:14" x14ac:dyDescent="0.2">
      <c r="A78" s="6" t="s">
        <v>30</v>
      </c>
      <c r="B78" s="10">
        <f>B77+950</f>
        <v>10450</v>
      </c>
      <c r="C78" s="6">
        <f>C77+6.5</f>
        <v>71.5</v>
      </c>
      <c r="D78" s="6">
        <f>D77+7</f>
        <v>77</v>
      </c>
      <c r="E78" s="6">
        <f>E77+32</f>
        <v>352</v>
      </c>
    </row>
    <row r="79" spans="1:14" x14ac:dyDescent="0.2">
      <c r="A79" s="6" t="s">
        <v>29</v>
      </c>
      <c r="B79" s="10">
        <f>B77-950</f>
        <v>8550</v>
      </c>
      <c r="C79" s="6">
        <f>C77-6.5</f>
        <v>58.5</v>
      </c>
      <c r="D79" s="6">
        <f>D77-7</f>
        <v>63</v>
      </c>
      <c r="E79" s="6">
        <f>E77-32</f>
        <v>288</v>
      </c>
    </row>
  </sheetData>
  <mergeCells count="8">
    <mergeCell ref="B7:J7"/>
    <mergeCell ref="B2:K2"/>
    <mergeCell ref="A1:I1"/>
    <mergeCell ref="A75:N75"/>
    <mergeCell ref="B3:J3"/>
    <mergeCell ref="B4:J4"/>
    <mergeCell ref="B5:J5"/>
    <mergeCell ref="B6:J6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11" zoomScaleNormal="100" workbookViewId="0">
      <selection activeCell="N41" sqref="N41"/>
    </sheetView>
  </sheetViews>
  <sheetFormatPr defaultRowHeight="12.75" x14ac:dyDescent="0.2"/>
  <cols>
    <col min="1" max="1" width="18.7109375" customWidth="1"/>
    <col min="2" max="2" width="7.5703125" style="17" customWidth="1"/>
    <col min="3" max="3" width="8" style="10" customWidth="1"/>
    <col min="4" max="4" width="9.42578125" style="10" customWidth="1"/>
    <col min="5" max="10" width="9.140625" style="6"/>
    <col min="12" max="12" width="2.28515625" customWidth="1"/>
  </cols>
  <sheetData>
    <row r="1" spans="1:14" x14ac:dyDescent="0.2">
      <c r="A1" s="38" t="s">
        <v>31</v>
      </c>
      <c r="B1" s="39"/>
      <c r="C1" s="39"/>
      <c r="D1" s="39"/>
      <c r="E1" s="39"/>
      <c r="F1" s="39"/>
      <c r="G1" s="40" t="s">
        <v>32</v>
      </c>
      <c r="H1" s="40"/>
      <c r="I1" s="40"/>
      <c r="J1" s="40"/>
      <c r="K1" s="39" t="s">
        <v>33</v>
      </c>
      <c r="L1" s="39"/>
      <c r="M1" s="39" t="s">
        <v>34</v>
      </c>
      <c r="N1" s="41"/>
    </row>
    <row r="2" spans="1:14" x14ac:dyDescent="0.2">
      <c r="A2" s="42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x14ac:dyDescent="0.2">
      <c r="A3" s="42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</row>
    <row r="4" spans="1:14" x14ac:dyDescent="0.2">
      <c r="A4" s="42" t="s">
        <v>50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">
      <c r="A5" s="42" t="s">
        <v>46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</row>
    <row r="6" spans="1:14" x14ac:dyDescent="0.2">
      <c r="A6" s="42" t="s">
        <v>49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</row>
    <row r="7" spans="1:14" ht="13.5" thickBot="1" x14ac:dyDescent="0.25">
      <c r="A7" s="45" t="s">
        <v>51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7"/>
    </row>
    <row r="9" spans="1:14" x14ac:dyDescent="0.2">
      <c r="A9" s="15" t="s">
        <v>35</v>
      </c>
      <c r="B9" s="18" t="s">
        <v>36</v>
      </c>
      <c r="C9" s="19" t="s">
        <v>37</v>
      </c>
      <c r="D9" s="19" t="s">
        <v>38</v>
      </c>
      <c r="E9" s="20" t="s">
        <v>11</v>
      </c>
      <c r="F9" s="20" t="s">
        <v>12</v>
      </c>
      <c r="G9" s="20" t="s">
        <v>13</v>
      </c>
      <c r="H9" s="20" t="s">
        <v>14</v>
      </c>
      <c r="I9" s="20" t="s">
        <v>15</v>
      </c>
      <c r="J9" s="20" t="s">
        <v>16</v>
      </c>
      <c r="K9" s="48" t="s">
        <v>39</v>
      </c>
      <c r="L9" s="48"/>
      <c r="M9" s="16" t="s">
        <v>68</v>
      </c>
      <c r="N9" s="16" t="s">
        <v>48</v>
      </c>
    </row>
    <row r="10" spans="1:14" x14ac:dyDescent="0.2">
      <c r="A10" s="15" t="s">
        <v>52</v>
      </c>
      <c r="B10" s="18">
        <v>0.125</v>
      </c>
      <c r="C10" s="19">
        <v>3640</v>
      </c>
      <c r="D10" s="19">
        <f>B10*C10</f>
        <v>455</v>
      </c>
      <c r="E10" s="20">
        <v>39</v>
      </c>
      <c r="F10" s="20">
        <f>B10*E10</f>
        <v>4.875</v>
      </c>
      <c r="G10" s="20">
        <v>31</v>
      </c>
      <c r="H10" s="20">
        <f>B10*G10</f>
        <v>3.875</v>
      </c>
      <c r="I10" s="20">
        <v>108</v>
      </c>
      <c r="J10" s="20">
        <f>B10*I10</f>
        <v>13.5</v>
      </c>
      <c r="K10" s="48"/>
      <c r="L10" s="48"/>
      <c r="M10" s="15">
        <v>150</v>
      </c>
      <c r="N10" s="15"/>
    </row>
    <row r="11" spans="1:14" x14ac:dyDescent="0.2">
      <c r="A11" s="15" t="s">
        <v>53</v>
      </c>
      <c r="B11" s="18">
        <v>0.04</v>
      </c>
      <c r="C11" s="19">
        <v>18200</v>
      </c>
      <c r="D11" s="19">
        <f t="shared" ref="D11:D31" si="0">B11*C11</f>
        <v>728</v>
      </c>
      <c r="E11" s="20">
        <v>91</v>
      </c>
      <c r="F11" s="20">
        <f t="shared" ref="F11:F31" si="1">B11*E11</f>
        <v>3.64</v>
      </c>
      <c r="G11" s="20">
        <v>140</v>
      </c>
      <c r="H11" s="20">
        <f t="shared" ref="H11:H31" si="2">B11*G11</f>
        <v>5.6000000000000005</v>
      </c>
      <c r="I11" s="20">
        <v>643</v>
      </c>
      <c r="J11" s="20">
        <f t="shared" ref="J11:J31" si="3">B11*I11</f>
        <v>25.72</v>
      </c>
      <c r="K11" s="48"/>
      <c r="L11" s="48"/>
      <c r="M11" s="15"/>
      <c r="N11" s="15"/>
    </row>
    <row r="12" spans="1:14" x14ac:dyDescent="0.2">
      <c r="A12" s="29" t="s">
        <v>22</v>
      </c>
      <c r="B12" s="30"/>
      <c r="C12" s="31"/>
      <c r="D12" s="31">
        <f>SUM(D10:D11)</f>
        <v>1183</v>
      </c>
      <c r="E12" s="32"/>
      <c r="F12" s="32">
        <f>SUM(F10:F11)</f>
        <v>8.5150000000000006</v>
      </c>
      <c r="G12" s="32"/>
      <c r="H12" s="32">
        <f>SUM(H10:H11)</f>
        <v>9.4750000000000014</v>
      </c>
      <c r="I12" s="32"/>
      <c r="J12" s="32">
        <f>SUM(J10:J11)</f>
        <v>39.22</v>
      </c>
      <c r="K12" s="49"/>
      <c r="L12" s="49"/>
      <c r="M12" s="29">
        <f>SUM(M10:M11)</f>
        <v>150</v>
      </c>
      <c r="N12" s="29"/>
    </row>
    <row r="13" spans="1:14" x14ac:dyDescent="0.2">
      <c r="A13" s="15" t="s">
        <v>54</v>
      </c>
      <c r="B13" s="18">
        <v>0.15</v>
      </c>
      <c r="C13" s="19">
        <v>2550</v>
      </c>
      <c r="D13" s="19">
        <f t="shared" si="0"/>
        <v>382.5</v>
      </c>
      <c r="E13" s="20">
        <v>4</v>
      </c>
      <c r="F13" s="20">
        <f t="shared" si="1"/>
        <v>0.6</v>
      </c>
      <c r="G13" s="20">
        <v>4</v>
      </c>
      <c r="H13" s="20">
        <f t="shared" si="2"/>
        <v>0.6</v>
      </c>
      <c r="I13" s="20">
        <v>144</v>
      </c>
      <c r="J13" s="20">
        <f t="shared" si="3"/>
        <v>21.599999999999998</v>
      </c>
      <c r="K13" s="48"/>
      <c r="L13" s="48"/>
      <c r="M13" s="15">
        <v>13.5</v>
      </c>
      <c r="N13" s="15">
        <v>1</v>
      </c>
    </row>
    <row r="14" spans="1:14" x14ac:dyDescent="0.2">
      <c r="A14" s="29" t="s">
        <v>22</v>
      </c>
      <c r="B14" s="30"/>
      <c r="C14" s="31"/>
      <c r="D14" s="31">
        <f>SUM(D13)</f>
        <v>382.5</v>
      </c>
      <c r="E14" s="32"/>
      <c r="F14" s="32">
        <f>SUM(F13)</f>
        <v>0.6</v>
      </c>
      <c r="G14" s="32"/>
      <c r="H14" s="32">
        <f>SUM(H13)</f>
        <v>0.6</v>
      </c>
      <c r="I14" s="32"/>
      <c r="J14" s="32">
        <f>SUM(J13)</f>
        <v>21.599999999999998</v>
      </c>
      <c r="K14" s="49"/>
      <c r="L14" s="49"/>
      <c r="M14" s="29">
        <f>SUM(M13)</f>
        <v>13.5</v>
      </c>
      <c r="N14" s="29">
        <f>SUM(N13)</f>
        <v>1</v>
      </c>
    </row>
    <row r="15" spans="1:14" x14ac:dyDescent="0.2">
      <c r="A15" s="15" t="s">
        <v>55</v>
      </c>
      <c r="B15" s="18">
        <v>0.1</v>
      </c>
      <c r="C15" s="19">
        <v>15020</v>
      </c>
      <c r="D15" s="19">
        <f t="shared" si="0"/>
        <v>1502</v>
      </c>
      <c r="E15" s="20">
        <v>152</v>
      </c>
      <c r="F15" s="20">
        <f t="shared" si="1"/>
        <v>15.200000000000001</v>
      </c>
      <c r="G15" s="20">
        <v>330</v>
      </c>
      <c r="H15" s="20">
        <f t="shared" si="2"/>
        <v>33</v>
      </c>
      <c r="I15" s="20">
        <v>0</v>
      </c>
      <c r="J15" s="20">
        <f t="shared" si="3"/>
        <v>0</v>
      </c>
      <c r="K15" s="48" t="s">
        <v>69</v>
      </c>
      <c r="L15" s="48"/>
      <c r="M15" s="15">
        <v>12</v>
      </c>
      <c r="N15" s="15">
        <v>2.5</v>
      </c>
    </row>
    <row r="16" spans="1:14" x14ac:dyDescent="0.2">
      <c r="A16" s="15" t="s">
        <v>56</v>
      </c>
      <c r="B16" s="18">
        <v>0.02</v>
      </c>
      <c r="C16" s="19">
        <v>14780</v>
      </c>
      <c r="D16" s="19">
        <f t="shared" si="0"/>
        <v>295.60000000000002</v>
      </c>
      <c r="E16" s="20">
        <v>113</v>
      </c>
      <c r="F16" s="20">
        <f t="shared" si="1"/>
        <v>2.2600000000000002</v>
      </c>
      <c r="G16" s="20">
        <v>15</v>
      </c>
      <c r="H16" s="20">
        <f t="shared" si="2"/>
        <v>0.3</v>
      </c>
      <c r="I16" s="20">
        <v>733</v>
      </c>
      <c r="J16" s="20">
        <f t="shared" si="3"/>
        <v>14.66</v>
      </c>
      <c r="K16" s="48"/>
      <c r="L16" s="48"/>
      <c r="M16" s="15">
        <v>3.8</v>
      </c>
      <c r="N16" s="15">
        <v>0.3</v>
      </c>
    </row>
    <row r="17" spans="1:14" x14ac:dyDescent="0.2">
      <c r="A17" s="15" t="s">
        <v>57</v>
      </c>
      <c r="B17" s="18">
        <v>0.01</v>
      </c>
      <c r="C17" s="19">
        <v>6700</v>
      </c>
      <c r="D17" s="19">
        <f t="shared" si="0"/>
        <v>67</v>
      </c>
      <c r="E17" s="20">
        <v>125</v>
      </c>
      <c r="F17" s="20">
        <f t="shared" si="1"/>
        <v>1.25</v>
      </c>
      <c r="G17" s="20">
        <v>119</v>
      </c>
      <c r="H17" s="20">
        <f t="shared" si="2"/>
        <v>1.19</v>
      </c>
      <c r="I17" s="20">
        <v>7</v>
      </c>
      <c r="J17" s="20">
        <f t="shared" si="3"/>
        <v>7.0000000000000007E-2</v>
      </c>
      <c r="K17" s="48"/>
      <c r="L17" s="48"/>
      <c r="M17" s="15">
        <v>5.9</v>
      </c>
      <c r="N17" s="15">
        <v>0.2</v>
      </c>
    </row>
    <row r="18" spans="1:14" x14ac:dyDescent="0.2">
      <c r="A18" s="15" t="s">
        <v>58</v>
      </c>
      <c r="B18" s="18">
        <v>0.02</v>
      </c>
      <c r="C18" s="19">
        <v>15240</v>
      </c>
      <c r="D18" s="19">
        <f t="shared" si="0"/>
        <v>304.8</v>
      </c>
      <c r="E18" s="20">
        <v>100</v>
      </c>
      <c r="F18" s="20">
        <f t="shared" si="1"/>
        <v>2</v>
      </c>
      <c r="G18" s="20">
        <v>10</v>
      </c>
      <c r="H18" s="20">
        <f t="shared" si="2"/>
        <v>0.2</v>
      </c>
      <c r="I18" s="20">
        <v>786</v>
      </c>
      <c r="J18" s="20">
        <f t="shared" si="3"/>
        <v>15.72</v>
      </c>
      <c r="K18" s="48"/>
      <c r="L18" s="48"/>
      <c r="M18" s="15">
        <v>8</v>
      </c>
      <c r="N18" s="15">
        <v>0.3</v>
      </c>
    </row>
    <row r="19" spans="1:14" x14ac:dyDescent="0.2">
      <c r="A19" s="15" t="s">
        <v>59</v>
      </c>
      <c r="B19" s="18">
        <v>0.02</v>
      </c>
      <c r="C19" s="19">
        <v>37560</v>
      </c>
      <c r="D19" s="19">
        <f t="shared" si="0"/>
        <v>751.2</v>
      </c>
      <c r="E19" s="20">
        <v>1</v>
      </c>
      <c r="F19" s="20">
        <f t="shared" si="1"/>
        <v>0.02</v>
      </c>
      <c r="G19" s="20">
        <v>996</v>
      </c>
      <c r="H19" s="20">
        <f t="shared" si="2"/>
        <v>19.920000000000002</v>
      </c>
      <c r="I19" s="20">
        <v>1</v>
      </c>
      <c r="J19" s="20">
        <f t="shared" si="3"/>
        <v>0.02</v>
      </c>
      <c r="K19" s="48" t="s">
        <v>70</v>
      </c>
      <c r="L19" s="48"/>
      <c r="M19" s="15">
        <v>0</v>
      </c>
      <c r="N19" s="15">
        <v>0.1</v>
      </c>
    </row>
    <row r="20" spans="1:14" x14ac:dyDescent="0.2">
      <c r="A20" s="15" t="s">
        <v>60</v>
      </c>
      <c r="B20" s="18"/>
      <c r="C20" s="19"/>
      <c r="D20" s="19">
        <f t="shared" si="0"/>
        <v>0</v>
      </c>
      <c r="E20" s="20"/>
      <c r="F20" s="20">
        <f t="shared" si="1"/>
        <v>0</v>
      </c>
      <c r="G20" s="20"/>
      <c r="H20" s="20">
        <f t="shared" si="2"/>
        <v>0</v>
      </c>
      <c r="I20" s="20"/>
      <c r="J20" s="20">
        <f t="shared" si="3"/>
        <v>0</v>
      </c>
      <c r="K20" s="48"/>
      <c r="L20" s="48"/>
      <c r="M20" s="15"/>
      <c r="N20" s="15"/>
    </row>
    <row r="21" spans="1:14" x14ac:dyDescent="0.2">
      <c r="A21" s="15" t="s">
        <v>61</v>
      </c>
      <c r="B21" s="18">
        <v>0.1</v>
      </c>
      <c r="C21" s="19">
        <v>3310</v>
      </c>
      <c r="D21" s="19">
        <f t="shared" si="0"/>
        <v>331</v>
      </c>
      <c r="E21" s="20">
        <v>18</v>
      </c>
      <c r="F21" s="20">
        <f t="shared" si="1"/>
        <v>1.8</v>
      </c>
      <c r="G21" s="20">
        <v>3</v>
      </c>
      <c r="H21" s="20">
        <f t="shared" si="2"/>
        <v>0.30000000000000004</v>
      </c>
      <c r="I21" s="20">
        <v>182</v>
      </c>
      <c r="J21" s="20">
        <f t="shared" si="3"/>
        <v>18.2</v>
      </c>
      <c r="K21" s="48" t="s">
        <v>71</v>
      </c>
      <c r="L21" s="48"/>
      <c r="M21" s="15">
        <v>14</v>
      </c>
      <c r="N21" s="15">
        <v>0.9</v>
      </c>
    </row>
    <row r="22" spans="1:14" x14ac:dyDescent="0.2">
      <c r="A22" s="15" t="s">
        <v>62</v>
      </c>
      <c r="B22" s="18">
        <v>0.1</v>
      </c>
      <c r="C22" s="19">
        <v>880</v>
      </c>
      <c r="D22" s="19">
        <f t="shared" si="0"/>
        <v>88</v>
      </c>
      <c r="E22" s="20">
        <v>5</v>
      </c>
      <c r="F22" s="20">
        <f t="shared" si="1"/>
        <v>0.5</v>
      </c>
      <c r="G22" s="20">
        <v>1</v>
      </c>
      <c r="H22" s="20">
        <f t="shared" si="2"/>
        <v>0.1</v>
      </c>
      <c r="I22" s="20">
        <v>48</v>
      </c>
      <c r="J22" s="20">
        <f t="shared" si="3"/>
        <v>4.8000000000000007</v>
      </c>
      <c r="K22" s="48" t="s">
        <v>72</v>
      </c>
      <c r="L22" s="48"/>
      <c r="M22" s="15">
        <v>25</v>
      </c>
      <c r="N22" s="15">
        <v>0.7</v>
      </c>
    </row>
    <row r="23" spans="1:14" x14ac:dyDescent="0.2">
      <c r="A23" s="29" t="s">
        <v>22</v>
      </c>
      <c r="B23" s="30"/>
      <c r="C23" s="31"/>
      <c r="D23" s="31">
        <f>SUM(D15:D22)</f>
        <v>3339.6000000000004</v>
      </c>
      <c r="E23" s="32"/>
      <c r="F23" s="32">
        <f>SUM(F15:F22)</f>
        <v>23.03</v>
      </c>
      <c r="G23" s="32"/>
      <c r="H23" s="32">
        <f>SUM(H15:H22)</f>
        <v>55.01</v>
      </c>
      <c r="I23" s="32"/>
      <c r="J23" s="32">
        <f>SUM(J15:J22)</f>
        <v>53.47</v>
      </c>
      <c r="K23" s="49"/>
      <c r="L23" s="49"/>
      <c r="M23" s="29">
        <f>SUM(M21:M22)</f>
        <v>39</v>
      </c>
      <c r="N23" s="29">
        <f>SUM(N15:N22)</f>
        <v>5</v>
      </c>
    </row>
    <row r="24" spans="1:14" x14ac:dyDescent="0.2">
      <c r="A24" s="15" t="s">
        <v>63</v>
      </c>
      <c r="B24" s="18">
        <v>0.25</v>
      </c>
      <c r="C24" s="19">
        <v>980</v>
      </c>
      <c r="D24" s="19">
        <f t="shared" si="0"/>
        <v>245</v>
      </c>
      <c r="E24" s="20">
        <v>12.4</v>
      </c>
      <c r="F24" s="20">
        <f t="shared" si="1"/>
        <v>3.1</v>
      </c>
      <c r="G24" s="20">
        <v>5.2</v>
      </c>
      <c r="H24" s="20">
        <f t="shared" si="2"/>
        <v>1.3</v>
      </c>
      <c r="I24" s="20">
        <v>34</v>
      </c>
      <c r="J24" s="20">
        <f t="shared" si="3"/>
        <v>8.5</v>
      </c>
      <c r="K24" s="48" t="s">
        <v>18</v>
      </c>
      <c r="L24" s="48"/>
      <c r="M24" s="15">
        <v>160</v>
      </c>
      <c r="N24" s="15">
        <v>1.6</v>
      </c>
    </row>
    <row r="25" spans="1:14" x14ac:dyDescent="0.2">
      <c r="A25" s="15" t="s">
        <v>64</v>
      </c>
      <c r="B25" s="18">
        <v>0.1</v>
      </c>
      <c r="C25" s="19">
        <v>12690</v>
      </c>
      <c r="D25" s="19">
        <f t="shared" si="0"/>
        <v>1269</v>
      </c>
      <c r="E25" s="20">
        <v>85</v>
      </c>
      <c r="F25" s="20">
        <f t="shared" si="1"/>
        <v>8.5</v>
      </c>
      <c r="G25" s="20">
        <v>32</v>
      </c>
      <c r="H25" s="20">
        <f t="shared" si="2"/>
        <v>3.2</v>
      </c>
      <c r="I25" s="20">
        <v>601</v>
      </c>
      <c r="J25" s="20">
        <f t="shared" si="3"/>
        <v>60.1</v>
      </c>
      <c r="K25" s="48" t="s">
        <v>74</v>
      </c>
      <c r="L25" s="48"/>
      <c r="M25" s="15">
        <v>35</v>
      </c>
      <c r="N25" s="15">
        <v>0.7</v>
      </c>
    </row>
    <row r="26" spans="1:14" x14ac:dyDescent="0.2">
      <c r="A26" s="29" t="s">
        <v>22</v>
      </c>
      <c r="B26" s="30"/>
      <c r="C26" s="31"/>
      <c r="D26" s="31">
        <f>SUM(D24:D25)</f>
        <v>1514</v>
      </c>
      <c r="E26" s="32"/>
      <c r="F26" s="32">
        <f>SUM(F24:F25)</f>
        <v>11.6</v>
      </c>
      <c r="G26" s="32"/>
      <c r="H26" s="32">
        <f>SUM(H24:H25)</f>
        <v>4.5</v>
      </c>
      <c r="I26" s="32"/>
      <c r="J26" s="32">
        <f>SUM(J24:J25)</f>
        <v>68.599999999999994</v>
      </c>
      <c r="K26" s="49"/>
      <c r="L26" s="49"/>
      <c r="M26" s="29">
        <f>SUM(M24:M25)</f>
        <v>195</v>
      </c>
      <c r="N26" s="29">
        <f>SUM(N24:N25)</f>
        <v>2.2999999999999998</v>
      </c>
    </row>
    <row r="27" spans="1:14" x14ac:dyDescent="0.2">
      <c r="A27" s="15" t="s">
        <v>65</v>
      </c>
      <c r="B27" s="18">
        <v>0.1</v>
      </c>
      <c r="C27" s="19">
        <v>10220</v>
      </c>
      <c r="D27" s="19">
        <f t="shared" si="0"/>
        <v>1022</v>
      </c>
      <c r="E27" s="20">
        <v>80</v>
      </c>
      <c r="F27" s="20">
        <f t="shared" si="1"/>
        <v>8</v>
      </c>
      <c r="G27" s="20">
        <v>13</v>
      </c>
      <c r="H27" s="20">
        <f t="shared" si="2"/>
        <v>1.3</v>
      </c>
      <c r="I27" s="20">
        <v>502</v>
      </c>
      <c r="J27" s="20">
        <f t="shared" si="3"/>
        <v>50.2</v>
      </c>
      <c r="K27" s="48" t="s">
        <v>73</v>
      </c>
      <c r="L27" s="48"/>
      <c r="M27" s="15">
        <v>25</v>
      </c>
      <c r="N27" s="15">
        <v>2</v>
      </c>
    </row>
    <row r="28" spans="1:14" x14ac:dyDescent="0.2">
      <c r="A28" s="15" t="s">
        <v>66</v>
      </c>
      <c r="B28" s="18">
        <v>0.1</v>
      </c>
      <c r="C28" s="19">
        <v>10600</v>
      </c>
      <c r="D28" s="19">
        <f t="shared" si="0"/>
        <v>1060</v>
      </c>
      <c r="E28" s="20">
        <v>192</v>
      </c>
      <c r="F28" s="20">
        <f t="shared" si="1"/>
        <v>19.200000000000003</v>
      </c>
      <c r="G28" s="20">
        <v>192</v>
      </c>
      <c r="H28" s="20">
        <f t="shared" si="2"/>
        <v>19.200000000000003</v>
      </c>
      <c r="I28" s="20">
        <v>9</v>
      </c>
      <c r="J28" s="20">
        <f t="shared" si="3"/>
        <v>0.9</v>
      </c>
      <c r="K28" s="48"/>
      <c r="L28" s="48"/>
      <c r="M28" s="15">
        <v>496</v>
      </c>
      <c r="N28" s="15">
        <v>0.5</v>
      </c>
    </row>
    <row r="29" spans="1:14" x14ac:dyDescent="0.2">
      <c r="A29" s="15" t="s">
        <v>67</v>
      </c>
      <c r="B29" s="18">
        <v>0.1</v>
      </c>
      <c r="C29" s="19">
        <v>1030</v>
      </c>
      <c r="D29" s="19">
        <f t="shared" si="0"/>
        <v>103</v>
      </c>
      <c r="E29" s="20">
        <v>11</v>
      </c>
      <c r="F29" s="20">
        <f t="shared" si="1"/>
        <v>1.1000000000000001</v>
      </c>
      <c r="G29" s="20">
        <v>3</v>
      </c>
      <c r="H29" s="20">
        <f t="shared" si="2"/>
        <v>0.30000000000000004</v>
      </c>
      <c r="I29" s="20">
        <v>46</v>
      </c>
      <c r="J29" s="20">
        <f t="shared" si="3"/>
        <v>4.6000000000000005</v>
      </c>
      <c r="K29" s="48"/>
      <c r="L29" s="48"/>
      <c r="M29" s="15">
        <v>26</v>
      </c>
      <c r="N29" s="15">
        <v>1.2</v>
      </c>
    </row>
    <row r="30" spans="1:14" x14ac:dyDescent="0.2">
      <c r="A30" s="29" t="s">
        <v>22</v>
      </c>
      <c r="B30" s="30"/>
      <c r="C30" s="31"/>
      <c r="D30" s="31">
        <f>SUM(D27:D29)</f>
        <v>2185</v>
      </c>
      <c r="E30" s="32"/>
      <c r="F30" s="32">
        <f>SUM(F27:F29)</f>
        <v>28.300000000000004</v>
      </c>
      <c r="G30" s="32"/>
      <c r="H30" s="32">
        <f>SUM(H27:H29)</f>
        <v>20.800000000000004</v>
      </c>
      <c r="I30" s="32"/>
      <c r="J30" s="32">
        <f>SUM(J27:J29)</f>
        <v>55.7</v>
      </c>
      <c r="K30" s="49"/>
      <c r="L30" s="49"/>
      <c r="M30" s="29">
        <f>SUM(M27:M29)</f>
        <v>547</v>
      </c>
      <c r="N30" s="29">
        <f>SUM(N27:N29)</f>
        <v>3.7</v>
      </c>
    </row>
    <row r="31" spans="1:14" x14ac:dyDescent="0.2">
      <c r="A31" s="15" t="s">
        <v>54</v>
      </c>
      <c r="B31" s="18">
        <v>0.15</v>
      </c>
      <c r="C31" s="19">
        <v>2550</v>
      </c>
      <c r="D31" s="19">
        <f t="shared" si="0"/>
        <v>382.5</v>
      </c>
      <c r="E31" s="20">
        <v>4</v>
      </c>
      <c r="F31" s="20">
        <f t="shared" si="1"/>
        <v>0.6</v>
      </c>
      <c r="G31" s="20">
        <v>4</v>
      </c>
      <c r="H31" s="20">
        <f t="shared" si="2"/>
        <v>0.6</v>
      </c>
      <c r="I31" s="20">
        <v>144</v>
      </c>
      <c r="J31" s="20">
        <f t="shared" si="3"/>
        <v>21.599999999999998</v>
      </c>
      <c r="K31" s="48"/>
      <c r="L31" s="48"/>
      <c r="M31" s="15">
        <v>13.5</v>
      </c>
      <c r="N31" s="15">
        <v>1</v>
      </c>
    </row>
    <row r="32" spans="1:14" ht="13.5" thickBot="1" x14ac:dyDescent="0.25">
      <c r="A32" s="29" t="s">
        <v>22</v>
      </c>
      <c r="B32" s="30"/>
      <c r="C32" s="31"/>
      <c r="D32" s="31">
        <f>SUM(D31)</f>
        <v>382.5</v>
      </c>
      <c r="E32" s="32"/>
      <c r="F32" s="32">
        <f>SUM(F31)</f>
        <v>0.6</v>
      </c>
      <c r="G32" s="32"/>
      <c r="H32" s="32">
        <f>SUM(H31)</f>
        <v>0.6</v>
      </c>
      <c r="I32" s="32"/>
      <c r="J32" s="32">
        <f>SUM(J31)</f>
        <v>21.599999999999998</v>
      </c>
      <c r="K32" s="49"/>
      <c r="L32" s="49"/>
      <c r="M32" s="29">
        <f>SUM(M31)</f>
        <v>13.5</v>
      </c>
      <c r="N32" s="29">
        <f>SUM(N31)</f>
        <v>1</v>
      </c>
    </row>
    <row r="33" spans="1:14" x14ac:dyDescent="0.2">
      <c r="A33" s="23" t="s">
        <v>40</v>
      </c>
      <c r="B33" s="77"/>
      <c r="C33" s="78"/>
      <c r="D33" s="95" t="s">
        <v>38</v>
      </c>
      <c r="E33" s="96"/>
      <c r="F33" s="89" t="s">
        <v>12</v>
      </c>
      <c r="G33" s="90"/>
      <c r="H33" s="89" t="s">
        <v>14</v>
      </c>
      <c r="I33" s="90"/>
      <c r="J33" s="89" t="s">
        <v>16</v>
      </c>
      <c r="K33" s="91"/>
      <c r="L33" s="92"/>
      <c r="M33" s="21" t="s">
        <v>68</v>
      </c>
      <c r="N33" s="15" t="s">
        <v>48</v>
      </c>
    </row>
    <row r="34" spans="1:14" x14ac:dyDescent="0.2">
      <c r="A34" s="24" t="s">
        <v>1</v>
      </c>
      <c r="B34" s="56"/>
      <c r="C34" s="57"/>
      <c r="D34" s="54">
        <f>D12</f>
        <v>1183</v>
      </c>
      <c r="E34" s="55"/>
      <c r="F34" s="58">
        <f>F12</f>
        <v>8.5150000000000006</v>
      </c>
      <c r="G34" s="59"/>
      <c r="H34" s="58">
        <f>H12</f>
        <v>9.4750000000000014</v>
      </c>
      <c r="I34" s="59"/>
      <c r="J34" s="50">
        <f>J12</f>
        <v>39.22</v>
      </c>
      <c r="K34" s="50"/>
      <c r="L34" s="51"/>
      <c r="M34" s="21">
        <f>M12</f>
        <v>150</v>
      </c>
      <c r="N34" s="15"/>
    </row>
    <row r="35" spans="1:14" x14ac:dyDescent="0.2">
      <c r="A35" s="24" t="s">
        <v>2</v>
      </c>
      <c r="B35" s="56"/>
      <c r="C35" s="57"/>
      <c r="D35" s="54">
        <f>D14</f>
        <v>382.5</v>
      </c>
      <c r="E35" s="55"/>
      <c r="F35" s="58">
        <f>F14</f>
        <v>0.6</v>
      </c>
      <c r="G35" s="59"/>
      <c r="H35" s="58">
        <f>H14</f>
        <v>0.6</v>
      </c>
      <c r="I35" s="59"/>
      <c r="J35" s="50">
        <f>J14</f>
        <v>21.599999999999998</v>
      </c>
      <c r="K35" s="50"/>
      <c r="L35" s="51"/>
      <c r="M35" s="22">
        <f>M14</f>
        <v>13.5</v>
      </c>
      <c r="N35" s="15">
        <f>N14</f>
        <v>1</v>
      </c>
    </row>
    <row r="36" spans="1:14" x14ac:dyDescent="0.2">
      <c r="A36" s="24" t="s">
        <v>3</v>
      </c>
      <c r="B36" s="56"/>
      <c r="C36" s="57"/>
      <c r="D36" s="54">
        <f>D23</f>
        <v>3339.6000000000004</v>
      </c>
      <c r="E36" s="55"/>
      <c r="F36" s="58">
        <f>F23</f>
        <v>23.03</v>
      </c>
      <c r="G36" s="59"/>
      <c r="H36" s="58">
        <f>H23</f>
        <v>55.01</v>
      </c>
      <c r="I36" s="59"/>
      <c r="J36" s="50">
        <f>J23</f>
        <v>53.47</v>
      </c>
      <c r="K36" s="50"/>
      <c r="L36" s="51"/>
      <c r="M36" s="21">
        <f>M23</f>
        <v>39</v>
      </c>
      <c r="N36" s="15">
        <f>5</f>
        <v>5</v>
      </c>
    </row>
    <row r="37" spans="1:14" x14ac:dyDescent="0.2">
      <c r="A37" s="24" t="s">
        <v>4</v>
      </c>
      <c r="B37" s="56"/>
      <c r="C37" s="57"/>
      <c r="D37" s="54">
        <f>D26</f>
        <v>1514</v>
      </c>
      <c r="E37" s="55"/>
      <c r="F37" s="58">
        <f>F26</f>
        <v>11.6</v>
      </c>
      <c r="G37" s="59"/>
      <c r="H37" s="58">
        <f>H26</f>
        <v>4.5</v>
      </c>
      <c r="I37" s="59"/>
      <c r="J37" s="50">
        <f>J26</f>
        <v>68.599999999999994</v>
      </c>
      <c r="K37" s="50"/>
      <c r="L37" s="51"/>
      <c r="M37" s="21">
        <f>M26</f>
        <v>195</v>
      </c>
      <c r="N37" s="15">
        <f>N26</f>
        <v>2.2999999999999998</v>
      </c>
    </row>
    <row r="38" spans="1:14" x14ac:dyDescent="0.2">
      <c r="A38" s="24" t="s">
        <v>5</v>
      </c>
      <c r="B38" s="56"/>
      <c r="C38" s="57"/>
      <c r="D38" s="54">
        <f>D30</f>
        <v>2185</v>
      </c>
      <c r="E38" s="55"/>
      <c r="F38" s="58">
        <f>F30</f>
        <v>28.300000000000004</v>
      </c>
      <c r="G38" s="59"/>
      <c r="H38" s="58">
        <f>H30</f>
        <v>20.800000000000004</v>
      </c>
      <c r="I38" s="59"/>
      <c r="J38" s="50">
        <f>J30</f>
        <v>55.7</v>
      </c>
      <c r="K38" s="50"/>
      <c r="L38" s="51"/>
      <c r="M38" s="21">
        <f>M30</f>
        <v>547</v>
      </c>
      <c r="N38" s="15">
        <f>N30</f>
        <v>3.7</v>
      </c>
    </row>
    <row r="39" spans="1:14" ht="13.5" thickBot="1" x14ac:dyDescent="0.25">
      <c r="A39" s="25" t="s">
        <v>6</v>
      </c>
      <c r="B39" s="68"/>
      <c r="C39" s="69"/>
      <c r="D39" s="52">
        <f>D32</f>
        <v>382.5</v>
      </c>
      <c r="E39" s="53"/>
      <c r="F39" s="60">
        <f>F32</f>
        <v>0.6</v>
      </c>
      <c r="G39" s="61"/>
      <c r="H39" s="60">
        <f>H32</f>
        <v>0.6</v>
      </c>
      <c r="I39" s="61"/>
      <c r="J39" s="87">
        <f>J32</f>
        <v>21.599999999999998</v>
      </c>
      <c r="K39" s="87"/>
      <c r="L39" s="88"/>
      <c r="M39" s="21">
        <f>M32</f>
        <v>13.5</v>
      </c>
      <c r="N39" s="15">
        <f>N32</f>
        <v>1</v>
      </c>
    </row>
    <row r="40" spans="1:14" ht="14.25" thickTop="1" thickBot="1" x14ac:dyDescent="0.25">
      <c r="A40" s="33"/>
      <c r="B40" s="79"/>
      <c r="C40" s="80"/>
      <c r="D40" s="81">
        <f>SUM(D34:E39)</f>
        <v>8986.6</v>
      </c>
      <c r="E40" s="82"/>
      <c r="F40" s="83">
        <f>SUM(F34:G39)</f>
        <v>72.64500000000001</v>
      </c>
      <c r="G40" s="84"/>
      <c r="H40" s="83">
        <f>SUM(H34:I39)</f>
        <v>90.984999999999985</v>
      </c>
      <c r="I40" s="84"/>
      <c r="J40" s="93">
        <f>SUM(J34:L39)</f>
        <v>260.19</v>
      </c>
      <c r="K40" s="93"/>
      <c r="L40" s="94"/>
      <c r="M40" s="34">
        <f>SUM(M34:M39)</f>
        <v>958</v>
      </c>
      <c r="N40" s="34">
        <f>SUM(N35:N39)</f>
        <v>13</v>
      </c>
    </row>
    <row r="41" spans="1:14" x14ac:dyDescent="0.2">
      <c r="A41" s="26" t="s">
        <v>43</v>
      </c>
      <c r="B41" s="62"/>
      <c r="C41" s="62"/>
      <c r="D41" s="63">
        <v>9500</v>
      </c>
      <c r="E41" s="63"/>
      <c r="F41" s="64">
        <v>80</v>
      </c>
      <c r="G41" s="64"/>
      <c r="H41" s="64">
        <v>70</v>
      </c>
      <c r="I41" s="64"/>
      <c r="J41" s="64">
        <v>320</v>
      </c>
      <c r="K41" s="85"/>
      <c r="M41" s="15"/>
      <c r="N41" s="15"/>
    </row>
    <row r="42" spans="1:14" x14ac:dyDescent="0.2">
      <c r="A42" s="27" t="s">
        <v>30</v>
      </c>
      <c r="B42" s="73"/>
      <c r="C42" s="73"/>
      <c r="D42" s="75">
        <f>D41+D41*0.1</f>
        <v>10450</v>
      </c>
      <c r="E42" s="75"/>
      <c r="F42" s="50">
        <f>F41+F41*0.1</f>
        <v>88</v>
      </c>
      <c r="G42" s="50"/>
      <c r="H42" s="50">
        <f>H41+H41*0.1</f>
        <v>77</v>
      </c>
      <c r="I42" s="50"/>
      <c r="J42" s="50">
        <f>J41+J41*0.1</f>
        <v>352</v>
      </c>
      <c r="K42" s="51"/>
      <c r="M42" s="15"/>
      <c r="N42" s="15"/>
    </row>
    <row r="43" spans="1:14" ht="13.5" thickBot="1" x14ac:dyDescent="0.25">
      <c r="A43" s="28" t="s">
        <v>44</v>
      </c>
      <c r="B43" s="74"/>
      <c r="C43" s="74"/>
      <c r="D43" s="76">
        <f>D41-D41*0.1</f>
        <v>8550</v>
      </c>
      <c r="E43" s="76"/>
      <c r="F43" s="72">
        <f>F41-F41*0.1</f>
        <v>72</v>
      </c>
      <c r="G43" s="72"/>
      <c r="H43" s="72">
        <f>H41-H41*0.1</f>
        <v>63</v>
      </c>
      <c r="I43" s="72"/>
      <c r="J43" s="72">
        <f>J41-J41*0.1</f>
        <v>288</v>
      </c>
      <c r="K43" s="86"/>
      <c r="M43" s="15"/>
      <c r="N43" s="15"/>
    </row>
    <row r="44" spans="1:14" ht="13.5" thickBot="1" x14ac:dyDescent="0.25">
      <c r="K44" s="35"/>
      <c r="L44" s="35"/>
      <c r="M44" s="15"/>
      <c r="N44" s="15"/>
    </row>
    <row r="45" spans="1:14" ht="13.5" thickBot="1" x14ac:dyDescent="0.25">
      <c r="A45" s="65" t="s">
        <v>41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70"/>
      <c r="N45" s="71"/>
    </row>
    <row r="46" spans="1:14" ht="13.5" thickBot="1" x14ac:dyDescent="0.25">
      <c r="K46" s="35"/>
      <c r="L46" s="35"/>
    </row>
    <row r="47" spans="1:14" ht="13.5" thickBot="1" x14ac:dyDescent="0.25">
      <c r="A47" s="65" t="s">
        <v>42</v>
      </c>
      <c r="B47" s="66"/>
      <c r="C47" s="66"/>
      <c r="D47" s="67"/>
      <c r="K47" s="35"/>
      <c r="L47" s="35"/>
    </row>
    <row r="48" spans="1:14" x14ac:dyDescent="0.2">
      <c r="K48" s="35"/>
      <c r="L48" s="35"/>
    </row>
  </sheetData>
  <mergeCells count="95">
    <mergeCell ref="F33:G33"/>
    <mergeCell ref="H33:I33"/>
    <mergeCell ref="J33:L33"/>
    <mergeCell ref="J40:L40"/>
    <mergeCell ref="D33:E33"/>
    <mergeCell ref="D34:E34"/>
    <mergeCell ref="D35:E35"/>
    <mergeCell ref="F34:G34"/>
    <mergeCell ref="F35:G35"/>
    <mergeCell ref="H34:I34"/>
    <mergeCell ref="H35:I35"/>
    <mergeCell ref="J34:L34"/>
    <mergeCell ref="J35:L35"/>
    <mergeCell ref="J41:K41"/>
    <mergeCell ref="J42:K42"/>
    <mergeCell ref="H40:I40"/>
    <mergeCell ref="H39:I39"/>
    <mergeCell ref="J38:L38"/>
    <mergeCell ref="J39:L39"/>
    <mergeCell ref="B33:C33"/>
    <mergeCell ref="B34:C34"/>
    <mergeCell ref="B35:C35"/>
    <mergeCell ref="B40:C40"/>
    <mergeCell ref="D40:E40"/>
    <mergeCell ref="B38:C38"/>
    <mergeCell ref="B39:C39"/>
    <mergeCell ref="A45:N45"/>
    <mergeCell ref="H38:I38"/>
    <mergeCell ref="F42:G42"/>
    <mergeCell ref="F43:G43"/>
    <mergeCell ref="H42:I42"/>
    <mergeCell ref="H43:I43"/>
    <mergeCell ref="B42:C42"/>
    <mergeCell ref="B43:C43"/>
    <mergeCell ref="D42:E42"/>
    <mergeCell ref="D43:E43"/>
    <mergeCell ref="F40:G40"/>
    <mergeCell ref="J43:K43"/>
    <mergeCell ref="B41:C41"/>
    <mergeCell ref="D41:E41"/>
    <mergeCell ref="F41:G41"/>
    <mergeCell ref="H41:I41"/>
    <mergeCell ref="A47:D47"/>
    <mergeCell ref="B36:C36"/>
    <mergeCell ref="J37:L37"/>
    <mergeCell ref="H36:I36"/>
    <mergeCell ref="H37:I37"/>
    <mergeCell ref="F36:G36"/>
    <mergeCell ref="F37:G37"/>
    <mergeCell ref="B37:C37"/>
    <mergeCell ref="J36:L36"/>
    <mergeCell ref="K48:L48"/>
    <mergeCell ref="D39:E39"/>
    <mergeCell ref="D36:E36"/>
    <mergeCell ref="D37:E37"/>
    <mergeCell ref="D38:E38"/>
    <mergeCell ref="K44:L44"/>
    <mergeCell ref="K46:L46"/>
    <mergeCell ref="K47:L47"/>
    <mergeCell ref="F38:G38"/>
    <mergeCell ref="F39:G39"/>
    <mergeCell ref="K31:L31"/>
    <mergeCell ref="K32:L32"/>
    <mergeCell ref="K27:L27"/>
    <mergeCell ref="K28:L28"/>
    <mergeCell ref="K29:L29"/>
    <mergeCell ref="K30:L30"/>
    <mergeCell ref="K23:L23"/>
    <mergeCell ref="K24:L24"/>
    <mergeCell ref="K25:L25"/>
    <mergeCell ref="K26:L26"/>
    <mergeCell ref="K19:L19"/>
    <mergeCell ref="K20:L20"/>
    <mergeCell ref="K21:L21"/>
    <mergeCell ref="K22:L22"/>
    <mergeCell ref="K15:L15"/>
    <mergeCell ref="K16:L16"/>
    <mergeCell ref="K17:L17"/>
    <mergeCell ref="K18:L18"/>
    <mergeCell ref="K11:L11"/>
    <mergeCell ref="K12:L12"/>
    <mergeCell ref="K13:L13"/>
    <mergeCell ref="K14:L14"/>
    <mergeCell ref="A7:N7"/>
    <mergeCell ref="K9:L9"/>
    <mergeCell ref="K10:L10"/>
    <mergeCell ref="A2:N2"/>
    <mergeCell ref="A3:N3"/>
    <mergeCell ref="A4:N4"/>
    <mergeCell ref="A5:N5"/>
    <mergeCell ref="A1:F1"/>
    <mergeCell ref="G1:J1"/>
    <mergeCell ref="K1:L1"/>
    <mergeCell ref="M1:N1"/>
    <mergeCell ref="A6:N6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Merhautova 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Hejmalova</cp:lastModifiedBy>
  <cp:lastPrinted>2002-09-24T00:03:38Z</cp:lastPrinted>
  <dcterms:created xsi:type="dcterms:W3CDTF">2009-09-03T10:13:55Z</dcterms:created>
  <dcterms:modified xsi:type="dcterms:W3CDTF">2002-09-24T02:44:41Z</dcterms:modified>
</cp:coreProperties>
</file>