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C:\Users\Adam\Downloads\"/>
    </mc:Choice>
  </mc:AlternateContent>
  <bookViews>
    <workbookView xWindow="0" yWindow="0" windowWidth="24000" windowHeight="9720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8" i="1" l="1"/>
  <c r="V39" i="1"/>
  <c r="V40" i="1"/>
  <c r="V41" i="1"/>
  <c r="V42" i="1"/>
  <c r="V43" i="1"/>
  <c r="V44" i="1"/>
  <c r="V45" i="1"/>
  <c r="V46" i="1"/>
  <c r="X46" i="1" l="1"/>
  <c r="W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X45" i="1"/>
  <c r="W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X44" i="1"/>
  <c r="W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X43" i="1"/>
  <c r="W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X42" i="1"/>
  <c r="W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X41" i="1"/>
  <c r="W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X40" i="1"/>
  <c r="W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X39" i="1"/>
  <c r="W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X38" i="1"/>
  <c r="W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</calcChain>
</file>

<file path=xl/sharedStrings.xml><?xml version="1.0" encoding="utf-8"?>
<sst xmlns="http://schemas.openxmlformats.org/spreadsheetml/2006/main" count="137" uniqueCount="68">
  <si>
    <t>Jméno</t>
  </si>
  <si>
    <t>pohlaví</t>
  </si>
  <si>
    <t>dynamometrie ruční</t>
  </si>
  <si>
    <t>dynamometrie zádová</t>
  </si>
  <si>
    <t>skok daleký</t>
  </si>
  <si>
    <t>skok dosažný</t>
  </si>
  <si>
    <t>zachycení tyče</t>
  </si>
  <si>
    <t>reaktometrie</t>
  </si>
  <si>
    <t>Tapping paží</t>
  </si>
  <si>
    <t>Chůze pozpátku</t>
  </si>
  <si>
    <t>Balancování tyčí</t>
  </si>
  <si>
    <t>pohyblivost v ramenou</t>
  </si>
  <si>
    <t>skok na přesnost</t>
  </si>
  <si>
    <t>překračování tyče</t>
  </si>
  <si>
    <t>předklon v sedě</t>
  </si>
  <si>
    <t>výkrut tyčí</t>
  </si>
  <si>
    <t>plameňák</t>
  </si>
  <si>
    <t>stoj na kladince</t>
  </si>
  <si>
    <t>skok vzad</t>
  </si>
  <si>
    <t>výskok s otočkou</t>
  </si>
  <si>
    <t>[m/z]</t>
  </si>
  <si>
    <t>levá</t>
  </si>
  <si>
    <t>pravá</t>
  </si>
  <si>
    <t>[N]</t>
  </si>
  <si>
    <t>[cm]</t>
  </si>
  <si>
    <t>zrak</t>
  </si>
  <si>
    <t>sluch</t>
  </si>
  <si>
    <t>[n]</t>
  </si>
  <si>
    <t>[s]</t>
  </si>
  <si>
    <t>cm</t>
  </si>
  <si>
    <t>[n/6Os]</t>
  </si>
  <si>
    <t>[ms]</t>
  </si>
  <si>
    <t>Balunová, Pavla</t>
  </si>
  <si>
    <t>z</t>
  </si>
  <si>
    <t>Brázdová, Lucie</t>
  </si>
  <si>
    <t>Bubníková, Michaela</t>
  </si>
  <si>
    <t>Bušová, Gabriela</t>
  </si>
  <si>
    <t>Čapková, Veronika</t>
  </si>
  <si>
    <t>Demelová, Barbora</t>
  </si>
  <si>
    <t>Doleželová, Kateřina</t>
  </si>
  <si>
    <t>Fejtová, Magdalena</t>
  </si>
  <si>
    <t>Habermannová, Ingrid</t>
  </si>
  <si>
    <t>x</t>
  </si>
  <si>
    <t>Homolková, Hana</t>
  </si>
  <si>
    <t>Hromádková, Petra</t>
  </si>
  <si>
    <t>Chrenková, Miroslava</t>
  </si>
  <si>
    <t>Körnerová, Veronika</t>
  </si>
  <si>
    <t>Křivánková, Klára</t>
  </si>
  <si>
    <t>Lančová, Tereza</t>
  </si>
  <si>
    <t>Lipová, Iva</t>
  </si>
  <si>
    <t>Lípová, Kateřina</t>
  </si>
  <si>
    <t>Minárechová, Kristína</t>
  </si>
  <si>
    <t>Pařilová, Nikola</t>
  </si>
  <si>
    <t>Slámová, Kateřina</t>
  </si>
  <si>
    <t>Smejkalová, Marie</t>
  </si>
  <si>
    <t>Sovová, Lucie</t>
  </si>
  <si>
    <t>Stuchlíková, Ivana</t>
  </si>
  <si>
    <t>Škrobánková, Denisa</t>
  </si>
  <si>
    <t>Tvrdá, Simona</t>
  </si>
  <si>
    <t>Vávrová, Karolína</t>
  </si>
  <si>
    <t>Vondráčková, Anna</t>
  </si>
  <si>
    <t>Vránová, Kateřina</t>
  </si>
  <si>
    <t>Závišková, Iva</t>
  </si>
  <si>
    <t>Zelenková, Lucie</t>
  </si>
  <si>
    <t>percentil</t>
  </si>
  <si>
    <t>Lachmanová, Andrea</t>
  </si>
  <si>
    <t>Prečanová, Beatriz</t>
  </si>
  <si>
    <t>xxxxxxxxxxxxxxxxxxxx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</si>
</sst>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B4C7E7"/>
        <bgColor rgb="FF99CCFF"/>
      </patternFill>
    </fill>
    <fill>
      <patternFill patternType="solid">
        <fgColor rgb="FFDAE3F3"/>
        <bgColor rgb="FFD0CE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rgb="FFFFCF3B"/>
      </patternFill>
    </fill>
    <fill>
      <patternFill patternType="solid">
        <fgColor rgb="FFFFFF00"/>
        <bgColor rgb="FFFFCF3B"/>
      </patternFill>
    </fill>
    <fill>
      <patternFill patternType="solid">
        <fgColor rgb="FFFFE699"/>
        <bgColor rgb="FFFFD96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wrapText="1"/>
    </xf>
    <xf numFmtId="0" fontId="7" fillId="5" borderId="0" xfId="0" applyFont="1" applyFill="1" applyBorder="1" applyAlignment="1">
      <alignment horizontal="left" wrapText="1"/>
    </xf>
    <xf numFmtId="0" fontId="0" fillId="5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8" fillId="0" borderId="0" xfId="0" applyFont="1"/>
    <xf numFmtId="0" fontId="0" fillId="5" borderId="9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abSelected="1" zoomScale="70" zoomScaleNormal="70" workbookViewId="0">
      <selection activeCell="G21" sqref="G21"/>
    </sheetView>
  </sheetViews>
  <sheetFormatPr defaultRowHeight="14.25" x14ac:dyDescent="0.45"/>
  <cols>
    <col min="1" max="1" width="28.86328125" customWidth="1"/>
  </cols>
  <sheetData>
    <row r="1" spans="1:24" s="4" customFormat="1" ht="42.75" customHeight="1" x14ac:dyDescent="0.45">
      <c r="A1" s="52" t="s">
        <v>0</v>
      </c>
      <c r="B1" s="1" t="s">
        <v>1</v>
      </c>
      <c r="C1" s="53" t="s">
        <v>2</v>
      </c>
      <c r="D1" s="53"/>
      <c r="E1" s="1" t="s">
        <v>3</v>
      </c>
      <c r="F1" s="1" t="s">
        <v>4</v>
      </c>
      <c r="G1" s="1" t="s">
        <v>5</v>
      </c>
      <c r="H1" s="53" t="s">
        <v>6</v>
      </c>
      <c r="I1" s="53"/>
      <c r="J1" s="53" t="s">
        <v>7</v>
      </c>
      <c r="K1" s="53"/>
      <c r="L1" s="1" t="s">
        <v>8</v>
      </c>
      <c r="M1" s="1" t="s">
        <v>9</v>
      </c>
      <c r="N1" s="1" t="s">
        <v>10</v>
      </c>
      <c r="O1" s="53" t="s">
        <v>11</v>
      </c>
      <c r="P1" s="53"/>
      <c r="Q1" s="1" t="s">
        <v>12</v>
      </c>
      <c r="R1" s="2" t="s">
        <v>13</v>
      </c>
      <c r="S1" s="1" t="s">
        <v>14</v>
      </c>
      <c r="T1" s="3" t="s">
        <v>15</v>
      </c>
      <c r="U1" s="1" t="s">
        <v>16</v>
      </c>
      <c r="V1" s="3" t="s">
        <v>17</v>
      </c>
      <c r="W1" s="1" t="s">
        <v>18</v>
      </c>
      <c r="X1" s="3" t="s">
        <v>19</v>
      </c>
    </row>
    <row r="2" spans="1:24" x14ac:dyDescent="0.45">
      <c r="A2" s="52"/>
      <c r="B2" s="51" t="s">
        <v>20</v>
      </c>
      <c r="C2" s="5" t="s">
        <v>21</v>
      </c>
      <c r="D2" s="5" t="s">
        <v>22</v>
      </c>
      <c r="E2" s="5" t="s">
        <v>23</v>
      </c>
      <c r="F2" s="51" t="s">
        <v>67</v>
      </c>
      <c r="G2" s="51" t="s">
        <v>24</v>
      </c>
      <c r="H2" s="5" t="s">
        <v>22</v>
      </c>
      <c r="I2" s="6" t="s">
        <v>21</v>
      </c>
      <c r="J2" s="7" t="s">
        <v>25</v>
      </c>
      <c r="K2" s="7" t="s">
        <v>26</v>
      </c>
      <c r="L2" s="51" t="s">
        <v>27</v>
      </c>
      <c r="M2" s="51" t="s">
        <v>27</v>
      </c>
      <c r="N2" s="51" t="s">
        <v>28</v>
      </c>
      <c r="O2" s="5" t="s">
        <v>21</v>
      </c>
      <c r="P2" s="5" t="s">
        <v>22</v>
      </c>
      <c r="Q2" s="51" t="s">
        <v>24</v>
      </c>
      <c r="R2" s="8" t="s">
        <v>28</v>
      </c>
      <c r="S2" s="51" t="s">
        <v>24</v>
      </c>
      <c r="T2" s="9" t="s">
        <v>29</v>
      </c>
      <c r="U2" s="51" t="s">
        <v>30</v>
      </c>
      <c r="V2" s="8" t="s">
        <v>28</v>
      </c>
      <c r="W2" s="51" t="s">
        <v>27</v>
      </c>
      <c r="X2" s="9" t="s">
        <v>29</v>
      </c>
    </row>
    <row r="3" spans="1:24" x14ac:dyDescent="0.45">
      <c r="A3" s="52"/>
      <c r="B3" s="51"/>
      <c r="C3" s="5" t="s">
        <v>23</v>
      </c>
      <c r="D3" s="5" t="s">
        <v>23</v>
      </c>
      <c r="E3" s="5"/>
      <c r="F3" s="51"/>
      <c r="G3" s="51"/>
      <c r="H3" s="5" t="s">
        <v>24</v>
      </c>
      <c r="I3" s="6" t="s">
        <v>24</v>
      </c>
      <c r="J3" s="7" t="s">
        <v>31</v>
      </c>
      <c r="K3" s="7" t="s">
        <v>31</v>
      </c>
      <c r="L3" s="51"/>
      <c r="M3" s="51"/>
      <c r="N3" s="51"/>
      <c r="O3" s="5" t="s">
        <v>24</v>
      </c>
      <c r="P3" s="5" t="s">
        <v>24</v>
      </c>
      <c r="Q3" s="51"/>
      <c r="R3" s="10"/>
      <c r="S3" s="51"/>
      <c r="T3" s="9"/>
      <c r="U3" s="51"/>
      <c r="V3" s="9"/>
      <c r="W3" s="51"/>
      <c r="X3" s="9"/>
    </row>
    <row r="4" spans="1:24" ht="15" customHeight="1" x14ac:dyDescent="0.45">
      <c r="A4" s="11" t="s">
        <v>32</v>
      </c>
      <c r="B4" s="12" t="s">
        <v>33</v>
      </c>
      <c r="C4" s="13">
        <v>235</v>
      </c>
      <c r="D4" s="13">
        <v>258</v>
      </c>
      <c r="E4" s="13">
        <v>860</v>
      </c>
      <c r="F4" s="13">
        <v>165</v>
      </c>
      <c r="G4" s="13">
        <v>33</v>
      </c>
      <c r="H4" s="13">
        <v>21.3</v>
      </c>
      <c r="I4" s="14">
        <v>22.5</v>
      </c>
      <c r="J4" s="13">
        <v>342</v>
      </c>
      <c r="K4" s="13">
        <v>337</v>
      </c>
      <c r="L4" s="13">
        <v>40</v>
      </c>
      <c r="M4" s="13">
        <v>4</v>
      </c>
      <c r="N4" s="13">
        <v>3</v>
      </c>
      <c r="O4" s="13">
        <v>4.5</v>
      </c>
      <c r="P4" s="13">
        <v>5</v>
      </c>
      <c r="Q4" s="13">
        <v>14</v>
      </c>
      <c r="R4" s="13">
        <v>11.4</v>
      </c>
      <c r="S4" s="15">
        <v>34</v>
      </c>
      <c r="T4" s="13">
        <v>71</v>
      </c>
      <c r="U4" s="13">
        <v>8</v>
      </c>
      <c r="V4" s="13">
        <v>13.9</v>
      </c>
      <c r="W4" s="16">
        <v>70</v>
      </c>
      <c r="X4" s="13">
        <v>390</v>
      </c>
    </row>
    <row r="5" spans="1:24" ht="15" customHeight="1" x14ac:dyDescent="0.45">
      <c r="A5" s="11" t="s">
        <v>34</v>
      </c>
      <c r="B5" s="12" t="s">
        <v>33</v>
      </c>
      <c r="C5" s="13">
        <v>232</v>
      </c>
      <c r="D5" s="13">
        <v>278</v>
      </c>
      <c r="E5" s="13">
        <v>1180</v>
      </c>
      <c r="F5" s="17">
        <v>178</v>
      </c>
      <c r="G5" s="13">
        <v>43</v>
      </c>
      <c r="H5" s="13">
        <v>19.3</v>
      </c>
      <c r="I5" s="14">
        <v>18.3</v>
      </c>
      <c r="J5" s="13">
        <v>363</v>
      </c>
      <c r="K5" s="13">
        <v>349</v>
      </c>
      <c r="L5" s="13">
        <v>44</v>
      </c>
      <c r="M5" s="13">
        <v>24</v>
      </c>
      <c r="N5" s="13">
        <v>6.8</v>
      </c>
      <c r="O5" s="13">
        <v>9</v>
      </c>
      <c r="P5" s="13">
        <v>11.5</v>
      </c>
      <c r="Q5" s="13">
        <v>1</v>
      </c>
      <c r="R5" s="13">
        <v>10.5</v>
      </c>
      <c r="S5" s="15">
        <v>35</v>
      </c>
      <c r="T5" s="13">
        <v>50</v>
      </c>
      <c r="U5" s="13">
        <v>1</v>
      </c>
      <c r="V5" s="13">
        <v>45.5</v>
      </c>
      <c r="W5" s="13">
        <v>76</v>
      </c>
      <c r="X5" s="13">
        <v>430</v>
      </c>
    </row>
    <row r="6" spans="1:24" ht="15" customHeight="1" x14ac:dyDescent="0.45">
      <c r="A6" s="18" t="s">
        <v>35</v>
      </c>
      <c r="B6" s="12" t="s">
        <v>33</v>
      </c>
      <c r="C6" s="13">
        <v>285</v>
      </c>
      <c r="D6" s="13">
        <v>253</v>
      </c>
      <c r="E6" s="13">
        <v>1050</v>
      </c>
      <c r="F6" s="13">
        <v>186</v>
      </c>
      <c r="G6" s="13">
        <v>33</v>
      </c>
      <c r="H6" s="13">
        <v>23.6</v>
      </c>
      <c r="I6" s="14">
        <v>19.3</v>
      </c>
      <c r="J6" s="13">
        <v>356</v>
      </c>
      <c r="K6" s="13">
        <v>326</v>
      </c>
      <c r="L6" s="13">
        <v>41</v>
      </c>
      <c r="M6" s="13">
        <v>3</v>
      </c>
      <c r="N6" s="13">
        <v>18.8</v>
      </c>
      <c r="O6" s="13">
        <v>6.5</v>
      </c>
      <c r="P6" s="13">
        <v>6</v>
      </c>
      <c r="Q6" s="13">
        <v>2</v>
      </c>
      <c r="R6" s="13">
        <v>12.68</v>
      </c>
      <c r="S6" s="15">
        <v>31</v>
      </c>
      <c r="T6" s="13">
        <v>77</v>
      </c>
      <c r="U6" s="13">
        <v>1</v>
      </c>
      <c r="V6" s="13">
        <v>17.649999999999999</v>
      </c>
      <c r="W6" s="16">
        <v>102</v>
      </c>
      <c r="X6" s="13">
        <v>450</v>
      </c>
    </row>
    <row r="7" spans="1:24" ht="15" customHeight="1" x14ac:dyDescent="0.45">
      <c r="A7" s="18" t="s">
        <v>36</v>
      </c>
      <c r="B7" s="12" t="s">
        <v>33</v>
      </c>
      <c r="C7" s="13">
        <v>301</v>
      </c>
      <c r="D7" s="13">
        <v>309</v>
      </c>
      <c r="E7" s="13">
        <v>1000</v>
      </c>
      <c r="F7" s="13">
        <v>170</v>
      </c>
      <c r="G7" s="13">
        <v>56</v>
      </c>
      <c r="H7" s="13">
        <v>20</v>
      </c>
      <c r="I7" s="14">
        <v>19</v>
      </c>
      <c r="J7" s="13">
        <v>326</v>
      </c>
      <c r="K7" s="13">
        <v>290</v>
      </c>
      <c r="L7" s="13"/>
      <c r="M7" s="13"/>
      <c r="N7" s="13"/>
      <c r="O7" s="13">
        <v>5</v>
      </c>
      <c r="P7" s="13">
        <v>6</v>
      </c>
      <c r="Q7" s="13">
        <v>1</v>
      </c>
      <c r="R7" s="13"/>
      <c r="S7" s="15"/>
      <c r="T7" s="13">
        <v>66</v>
      </c>
      <c r="U7" s="13">
        <v>1</v>
      </c>
      <c r="V7" s="13">
        <v>15</v>
      </c>
      <c r="W7" s="13"/>
      <c r="X7" s="13">
        <v>340</v>
      </c>
    </row>
    <row r="8" spans="1:24" ht="15" customHeight="1" x14ac:dyDescent="0.45">
      <c r="A8" s="11" t="s">
        <v>37</v>
      </c>
      <c r="B8" s="12" t="s">
        <v>33</v>
      </c>
      <c r="C8" s="13">
        <v>278</v>
      </c>
      <c r="D8" s="13">
        <v>291</v>
      </c>
      <c r="E8" s="13">
        <v>800</v>
      </c>
      <c r="F8" s="13">
        <v>189</v>
      </c>
      <c r="G8" s="13">
        <v>24</v>
      </c>
      <c r="H8" s="13">
        <v>11.3</v>
      </c>
      <c r="I8" s="14">
        <v>6</v>
      </c>
      <c r="J8" s="13">
        <v>207</v>
      </c>
      <c r="K8" s="13">
        <v>310</v>
      </c>
      <c r="L8" s="13">
        <v>47</v>
      </c>
      <c r="M8" s="13">
        <v>4</v>
      </c>
      <c r="N8" s="13">
        <v>2.4900000000000002</v>
      </c>
      <c r="O8" s="13">
        <v>15</v>
      </c>
      <c r="P8" s="13">
        <v>24.5</v>
      </c>
      <c r="Q8" s="13">
        <v>1.9</v>
      </c>
      <c r="R8" s="13">
        <v>11</v>
      </c>
      <c r="S8" s="13">
        <v>36</v>
      </c>
      <c r="T8" s="13">
        <v>76</v>
      </c>
      <c r="U8" s="13">
        <v>5</v>
      </c>
      <c r="V8" s="13">
        <v>6.7</v>
      </c>
      <c r="W8" s="13">
        <v>68</v>
      </c>
      <c r="X8" s="13">
        <v>280</v>
      </c>
    </row>
    <row r="9" spans="1:24" ht="15" customHeight="1" x14ac:dyDescent="0.45">
      <c r="A9" s="18" t="s">
        <v>38</v>
      </c>
      <c r="B9" s="12" t="s">
        <v>33</v>
      </c>
      <c r="C9" s="13">
        <v>352</v>
      </c>
      <c r="D9" s="13">
        <v>387</v>
      </c>
      <c r="E9" s="13">
        <v>1400</v>
      </c>
      <c r="F9" s="13">
        <v>215</v>
      </c>
      <c r="G9" s="13">
        <v>47</v>
      </c>
      <c r="H9" s="13">
        <v>19.5</v>
      </c>
      <c r="I9" s="14">
        <v>17.5</v>
      </c>
      <c r="J9" s="13">
        <v>310</v>
      </c>
      <c r="K9" s="13"/>
      <c r="L9" s="13"/>
      <c r="M9" s="13">
        <v>7</v>
      </c>
      <c r="N9" s="13">
        <v>31</v>
      </c>
      <c r="O9" s="13">
        <v>-3</v>
      </c>
      <c r="P9" s="13">
        <v>8</v>
      </c>
      <c r="Q9" s="13">
        <v>1</v>
      </c>
      <c r="R9" s="13">
        <v>8</v>
      </c>
      <c r="S9" s="15">
        <v>38</v>
      </c>
      <c r="T9" s="13">
        <v>60</v>
      </c>
      <c r="U9" s="13">
        <v>1</v>
      </c>
      <c r="V9" s="13">
        <v>29</v>
      </c>
      <c r="W9" s="13">
        <v>90</v>
      </c>
      <c r="X9" s="13">
        <v>340</v>
      </c>
    </row>
    <row r="10" spans="1:24" ht="15" customHeight="1" x14ac:dyDescent="0.45">
      <c r="A10" s="18" t="s">
        <v>39</v>
      </c>
      <c r="B10" s="12" t="s">
        <v>33</v>
      </c>
      <c r="C10" s="13">
        <v>344</v>
      </c>
      <c r="D10" s="13">
        <v>350</v>
      </c>
      <c r="E10" s="13">
        <v>1250</v>
      </c>
      <c r="F10" s="13">
        <v>177</v>
      </c>
      <c r="G10" s="13">
        <v>33</v>
      </c>
      <c r="H10" s="13">
        <v>16.600000000000001</v>
      </c>
      <c r="I10" s="14">
        <v>15.3</v>
      </c>
      <c r="J10" s="13">
        <v>330</v>
      </c>
      <c r="K10" s="13">
        <v>327</v>
      </c>
      <c r="L10" s="13">
        <v>45</v>
      </c>
      <c r="M10" s="13">
        <v>6</v>
      </c>
      <c r="N10" s="13">
        <v>22.5</v>
      </c>
      <c r="O10" s="13">
        <v>2</v>
      </c>
      <c r="P10" s="13">
        <v>4</v>
      </c>
      <c r="Q10" s="13">
        <v>17</v>
      </c>
      <c r="R10" s="13">
        <v>14</v>
      </c>
      <c r="S10" s="15">
        <v>26</v>
      </c>
      <c r="T10" s="13">
        <v>92</v>
      </c>
      <c r="U10" s="13">
        <v>3</v>
      </c>
      <c r="V10" s="13">
        <v>20</v>
      </c>
      <c r="W10" s="13">
        <v>90</v>
      </c>
      <c r="X10" s="13">
        <v>360</v>
      </c>
    </row>
    <row r="11" spans="1:24" ht="15" customHeight="1" x14ac:dyDescent="0.45">
      <c r="A11" s="11" t="s">
        <v>40</v>
      </c>
      <c r="B11" s="12" t="s">
        <v>33</v>
      </c>
      <c r="C11" s="13">
        <v>283</v>
      </c>
      <c r="D11" s="13">
        <v>318</v>
      </c>
      <c r="E11" s="13">
        <v>500</v>
      </c>
      <c r="F11" s="13">
        <v>180</v>
      </c>
      <c r="G11" s="13">
        <v>55</v>
      </c>
      <c r="H11" s="13">
        <v>16.600000000000001</v>
      </c>
      <c r="I11" s="14">
        <v>15.4</v>
      </c>
      <c r="J11" s="13">
        <v>289</v>
      </c>
      <c r="K11" s="13">
        <v>269</v>
      </c>
      <c r="L11" s="13">
        <v>51</v>
      </c>
      <c r="M11" s="13">
        <v>2</v>
      </c>
      <c r="N11" s="13">
        <v>13.5</v>
      </c>
      <c r="O11" s="13">
        <v>-10</v>
      </c>
      <c r="P11" s="13">
        <v>7</v>
      </c>
      <c r="Q11" s="13">
        <v>5</v>
      </c>
      <c r="R11" s="13">
        <v>11</v>
      </c>
      <c r="S11" s="13">
        <v>32</v>
      </c>
      <c r="T11" s="13">
        <v>93</v>
      </c>
      <c r="U11" s="13">
        <v>2</v>
      </c>
      <c r="V11" s="13">
        <v>9</v>
      </c>
      <c r="W11" s="13">
        <v>100</v>
      </c>
      <c r="X11" s="13">
        <v>345</v>
      </c>
    </row>
    <row r="12" spans="1:24" ht="15" customHeight="1" x14ac:dyDescent="0.45">
      <c r="A12" s="11" t="s">
        <v>41</v>
      </c>
      <c r="B12" s="19" t="s">
        <v>33</v>
      </c>
      <c r="C12" s="13">
        <v>388</v>
      </c>
      <c r="D12" s="13">
        <v>421</v>
      </c>
      <c r="E12" s="13">
        <v>900</v>
      </c>
      <c r="F12" s="13">
        <v>196</v>
      </c>
      <c r="G12" s="13">
        <v>32</v>
      </c>
      <c r="H12" s="13">
        <v>18</v>
      </c>
      <c r="I12" s="14">
        <v>21.4</v>
      </c>
      <c r="J12" s="13">
        <v>418</v>
      </c>
      <c r="K12" s="13">
        <v>334</v>
      </c>
      <c r="L12" s="16">
        <v>44</v>
      </c>
      <c r="M12" s="13">
        <v>2</v>
      </c>
      <c r="N12" s="13">
        <v>24.5</v>
      </c>
      <c r="O12" s="13">
        <v>20</v>
      </c>
      <c r="P12" s="13">
        <v>26</v>
      </c>
      <c r="Q12" s="13">
        <v>2.5</v>
      </c>
      <c r="R12" s="13">
        <v>14</v>
      </c>
      <c r="S12" s="13">
        <v>34</v>
      </c>
      <c r="T12" s="13" t="s">
        <v>42</v>
      </c>
      <c r="U12" s="13">
        <v>4</v>
      </c>
      <c r="V12" s="13">
        <v>13.95</v>
      </c>
      <c r="W12" s="13">
        <v>85</v>
      </c>
      <c r="X12" s="13">
        <v>340</v>
      </c>
    </row>
    <row r="13" spans="1:24" ht="15" customHeight="1" x14ac:dyDescent="0.45">
      <c r="A13" s="18" t="s">
        <v>43</v>
      </c>
      <c r="B13" s="19" t="s">
        <v>33</v>
      </c>
      <c r="C13" s="20">
        <v>283</v>
      </c>
      <c r="D13" s="20">
        <v>336</v>
      </c>
      <c r="E13" s="20">
        <v>950</v>
      </c>
      <c r="F13" s="20">
        <v>165</v>
      </c>
      <c r="G13" s="20">
        <v>29</v>
      </c>
      <c r="H13" s="20">
        <v>24.5</v>
      </c>
      <c r="I13" s="21">
        <v>13</v>
      </c>
      <c r="J13" s="20">
        <v>326</v>
      </c>
      <c r="K13" s="20">
        <v>269</v>
      </c>
      <c r="L13" s="22">
        <v>45</v>
      </c>
      <c r="M13" s="22">
        <v>9</v>
      </c>
      <c r="N13" s="20">
        <v>7.65</v>
      </c>
      <c r="O13" s="20">
        <v>6</v>
      </c>
      <c r="P13" s="20">
        <v>7</v>
      </c>
      <c r="Q13" s="20">
        <v>10</v>
      </c>
      <c r="R13" s="20">
        <v>11.77</v>
      </c>
      <c r="S13" s="20">
        <v>34</v>
      </c>
      <c r="T13" s="20">
        <v>62</v>
      </c>
      <c r="U13" s="20">
        <v>1</v>
      </c>
      <c r="V13" s="20">
        <v>60</v>
      </c>
      <c r="W13" s="22">
        <v>103</v>
      </c>
      <c r="X13" s="20">
        <v>330</v>
      </c>
    </row>
    <row r="14" spans="1:24" ht="15" customHeight="1" x14ac:dyDescent="0.45">
      <c r="A14" s="18" t="s">
        <v>44</v>
      </c>
      <c r="B14" s="19" t="s">
        <v>33</v>
      </c>
      <c r="C14" s="20">
        <v>342</v>
      </c>
      <c r="D14" s="20">
        <v>332</v>
      </c>
      <c r="E14" s="20">
        <v>1000</v>
      </c>
      <c r="F14" s="20"/>
      <c r="G14" s="20"/>
      <c r="H14" s="20">
        <v>26</v>
      </c>
      <c r="I14" s="21">
        <v>20</v>
      </c>
      <c r="J14" s="20">
        <v>330</v>
      </c>
      <c r="K14" s="20">
        <v>288</v>
      </c>
      <c r="L14" s="20">
        <v>42</v>
      </c>
      <c r="M14" s="20"/>
      <c r="N14" s="20">
        <v>6.6</v>
      </c>
      <c r="O14" s="20">
        <v>5</v>
      </c>
      <c r="P14" s="20">
        <v>7</v>
      </c>
      <c r="Q14" s="20"/>
      <c r="R14" s="20">
        <v>11.18</v>
      </c>
      <c r="S14" s="20">
        <v>21</v>
      </c>
      <c r="T14" s="20">
        <v>100</v>
      </c>
      <c r="U14" s="20">
        <v>6</v>
      </c>
      <c r="V14" s="20">
        <v>3.25</v>
      </c>
      <c r="W14" s="20"/>
      <c r="X14" s="20"/>
    </row>
    <row r="15" spans="1:24" x14ac:dyDescent="0.45">
      <c r="A15" s="18" t="s">
        <v>45</v>
      </c>
      <c r="B15" s="19" t="s">
        <v>33</v>
      </c>
      <c r="C15" s="20">
        <v>348</v>
      </c>
      <c r="D15" s="20">
        <v>361</v>
      </c>
      <c r="E15" s="20">
        <v>900</v>
      </c>
      <c r="F15" s="20">
        <v>211</v>
      </c>
      <c r="G15" s="20">
        <v>50</v>
      </c>
      <c r="H15" s="20">
        <v>22.5</v>
      </c>
      <c r="I15" s="21">
        <v>11</v>
      </c>
      <c r="J15" s="20">
        <v>319</v>
      </c>
      <c r="K15" s="20">
        <v>290</v>
      </c>
      <c r="L15" s="22">
        <v>46</v>
      </c>
      <c r="M15" s="20">
        <v>12</v>
      </c>
      <c r="N15" s="20">
        <v>6.3</v>
      </c>
      <c r="O15" s="20">
        <v>6</v>
      </c>
      <c r="P15" s="20">
        <v>-3</v>
      </c>
      <c r="Q15" s="20">
        <v>3</v>
      </c>
      <c r="R15" s="20">
        <v>11.5</v>
      </c>
      <c r="S15" s="20">
        <v>34</v>
      </c>
      <c r="T15" s="20">
        <v>29.4</v>
      </c>
      <c r="U15" s="20">
        <v>1</v>
      </c>
      <c r="V15" s="20">
        <v>29</v>
      </c>
      <c r="W15" s="20">
        <v>130</v>
      </c>
      <c r="X15" s="20">
        <v>360</v>
      </c>
    </row>
    <row r="16" spans="1:24" x14ac:dyDescent="0.45">
      <c r="A16" s="18" t="s">
        <v>46</v>
      </c>
      <c r="B16" s="19" t="s">
        <v>33</v>
      </c>
      <c r="C16" s="20">
        <v>292</v>
      </c>
      <c r="D16" s="20">
        <v>289</v>
      </c>
      <c r="E16" s="20">
        <v>950</v>
      </c>
      <c r="F16" s="20">
        <v>152</v>
      </c>
      <c r="G16" s="20">
        <v>41</v>
      </c>
      <c r="H16" s="20">
        <v>17.5</v>
      </c>
      <c r="I16" s="21">
        <v>13.6</v>
      </c>
      <c r="J16" s="20">
        <v>365</v>
      </c>
      <c r="K16" s="20">
        <v>319</v>
      </c>
      <c r="L16" s="20">
        <v>35</v>
      </c>
      <c r="M16" s="20">
        <v>4</v>
      </c>
      <c r="N16" s="20">
        <v>15</v>
      </c>
      <c r="O16" s="20">
        <v>7</v>
      </c>
      <c r="P16" s="20">
        <v>-7</v>
      </c>
      <c r="Q16" s="23">
        <v>6</v>
      </c>
      <c r="R16" s="20">
        <v>13.55</v>
      </c>
      <c r="S16" s="20">
        <v>33</v>
      </c>
      <c r="T16" s="20">
        <v>92</v>
      </c>
      <c r="U16" s="20">
        <v>3</v>
      </c>
      <c r="V16" s="20">
        <v>8.07</v>
      </c>
      <c r="W16" s="20">
        <v>80</v>
      </c>
      <c r="X16" s="20">
        <v>370</v>
      </c>
    </row>
    <row r="17" spans="1:24" x14ac:dyDescent="0.45">
      <c r="A17" s="11" t="s">
        <v>47</v>
      </c>
      <c r="B17" s="19" t="s">
        <v>33</v>
      </c>
      <c r="C17" s="13">
        <v>332</v>
      </c>
      <c r="D17" s="13">
        <v>323</v>
      </c>
      <c r="E17" s="13">
        <v>960</v>
      </c>
      <c r="F17" s="13">
        <v>191</v>
      </c>
      <c r="G17" s="13">
        <v>41</v>
      </c>
      <c r="H17" s="13">
        <v>8.6</v>
      </c>
      <c r="I17" s="14">
        <v>11.3</v>
      </c>
      <c r="J17" s="13">
        <v>216</v>
      </c>
      <c r="K17" s="13">
        <v>319</v>
      </c>
      <c r="L17" s="13">
        <v>52</v>
      </c>
      <c r="M17" s="13">
        <v>7</v>
      </c>
      <c r="N17" s="13">
        <v>6.01</v>
      </c>
      <c r="O17" s="13">
        <v>-6</v>
      </c>
      <c r="P17" s="13">
        <v>15.5</v>
      </c>
      <c r="Q17" s="13">
        <v>1.8</v>
      </c>
      <c r="R17" s="13">
        <v>10.8</v>
      </c>
      <c r="S17" s="13">
        <v>28</v>
      </c>
      <c r="T17" s="13">
        <v>86</v>
      </c>
      <c r="U17" s="13">
        <v>4</v>
      </c>
      <c r="V17" s="13">
        <v>27.7</v>
      </c>
      <c r="W17" s="13">
        <v>77</v>
      </c>
      <c r="X17" s="13">
        <v>360</v>
      </c>
    </row>
    <row r="18" spans="1:24" x14ac:dyDescent="0.45">
      <c r="A18" s="24" t="s">
        <v>48</v>
      </c>
      <c r="B18" s="25" t="s">
        <v>33</v>
      </c>
      <c r="C18" s="26">
        <v>410</v>
      </c>
      <c r="D18" s="26">
        <v>418</v>
      </c>
      <c r="E18" s="26">
        <v>1300</v>
      </c>
      <c r="F18" s="26">
        <v>208</v>
      </c>
      <c r="G18" s="26">
        <v>37</v>
      </c>
      <c r="H18" s="26">
        <v>21.6</v>
      </c>
      <c r="I18" s="27">
        <v>22.3</v>
      </c>
      <c r="J18" s="26">
        <v>293</v>
      </c>
      <c r="K18" s="26">
        <v>291</v>
      </c>
      <c r="L18" s="26">
        <v>43</v>
      </c>
      <c r="M18" s="26">
        <v>3</v>
      </c>
      <c r="N18" s="26">
        <v>8</v>
      </c>
      <c r="O18" s="26">
        <v>-5</v>
      </c>
      <c r="P18" s="26">
        <v>-3</v>
      </c>
      <c r="Q18" s="26">
        <v>3</v>
      </c>
      <c r="R18" s="26">
        <v>9.2899999999999991</v>
      </c>
      <c r="S18" s="28">
        <v>20</v>
      </c>
      <c r="T18" s="26">
        <v>80</v>
      </c>
      <c r="U18" s="26">
        <v>2</v>
      </c>
      <c r="V18" s="26">
        <v>12</v>
      </c>
      <c r="W18" s="29">
        <v>100</v>
      </c>
      <c r="X18" s="26">
        <v>320</v>
      </c>
    </row>
    <row r="19" spans="1:24" x14ac:dyDescent="0.45">
      <c r="A19" s="30" t="s">
        <v>49</v>
      </c>
      <c r="B19" s="19" t="s">
        <v>33</v>
      </c>
      <c r="C19" s="13">
        <v>265</v>
      </c>
      <c r="D19" s="13">
        <v>293</v>
      </c>
      <c r="E19" s="13">
        <v>660</v>
      </c>
      <c r="F19" s="13">
        <v>198</v>
      </c>
      <c r="G19" s="13">
        <v>37</v>
      </c>
      <c r="H19" s="13"/>
      <c r="I19" s="14"/>
      <c r="J19" s="13"/>
      <c r="K19" s="13"/>
      <c r="L19" s="16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31"/>
      <c r="X19" s="13"/>
    </row>
    <row r="20" spans="1:24" x14ac:dyDescent="0.45">
      <c r="A20" s="18" t="s">
        <v>50</v>
      </c>
      <c r="B20" s="12" t="s">
        <v>33</v>
      </c>
      <c r="C20" s="13">
        <v>261</v>
      </c>
      <c r="D20" s="13">
        <v>317</v>
      </c>
      <c r="E20" s="13">
        <v>1400</v>
      </c>
      <c r="F20" s="13">
        <v>209</v>
      </c>
      <c r="G20" s="13">
        <v>38</v>
      </c>
      <c r="H20" s="13">
        <v>19.600000000000001</v>
      </c>
      <c r="I20" s="14">
        <v>19</v>
      </c>
      <c r="J20" s="13">
        <v>338</v>
      </c>
      <c r="K20" s="13">
        <v>326</v>
      </c>
      <c r="L20" s="13">
        <v>43</v>
      </c>
      <c r="M20" s="13">
        <v>30</v>
      </c>
      <c r="N20" s="13">
        <v>69</v>
      </c>
      <c r="O20" s="13">
        <v>10</v>
      </c>
      <c r="P20" s="13">
        <v>10</v>
      </c>
      <c r="Q20" s="17">
        <v>10</v>
      </c>
      <c r="R20" s="13">
        <v>10.09</v>
      </c>
      <c r="S20" s="15">
        <v>36</v>
      </c>
      <c r="T20" s="13">
        <v>37</v>
      </c>
      <c r="U20" s="13">
        <v>1</v>
      </c>
      <c r="V20" s="13">
        <v>12.5</v>
      </c>
      <c r="W20" s="32">
        <v>105</v>
      </c>
      <c r="X20" s="13">
        <v>360</v>
      </c>
    </row>
    <row r="21" spans="1:24" x14ac:dyDescent="0.45">
      <c r="A21" s="11" t="s">
        <v>51</v>
      </c>
      <c r="B21" s="19" t="s">
        <v>33</v>
      </c>
      <c r="C21" s="13">
        <v>250</v>
      </c>
      <c r="D21" s="13">
        <v>300</v>
      </c>
      <c r="E21" s="13">
        <v>800</v>
      </c>
      <c r="F21" s="13">
        <v>215</v>
      </c>
      <c r="G21" s="13"/>
      <c r="H21" s="13">
        <v>20</v>
      </c>
      <c r="I21" s="14">
        <v>15</v>
      </c>
      <c r="J21" s="13">
        <v>275</v>
      </c>
      <c r="K21" s="13">
        <v>271</v>
      </c>
      <c r="L21" s="13">
        <v>44</v>
      </c>
      <c r="M21" s="16">
        <v>1</v>
      </c>
      <c r="N21" s="13">
        <v>15</v>
      </c>
      <c r="O21" s="13">
        <v>2</v>
      </c>
      <c r="P21" s="13">
        <v>10</v>
      </c>
      <c r="Q21" s="13">
        <v>3.5</v>
      </c>
      <c r="R21" s="13">
        <v>10.93</v>
      </c>
      <c r="S21" s="13">
        <v>26</v>
      </c>
      <c r="T21" s="13"/>
      <c r="U21" s="13"/>
      <c r="V21" s="13"/>
      <c r="W21" s="16"/>
      <c r="X21" s="13"/>
    </row>
    <row r="22" spans="1:24" x14ac:dyDescent="0.45">
      <c r="A22" s="11" t="s">
        <v>52</v>
      </c>
      <c r="B22" s="12" t="s">
        <v>33</v>
      </c>
      <c r="C22" s="13">
        <v>440</v>
      </c>
      <c r="D22" s="13">
        <v>490</v>
      </c>
      <c r="E22" s="13">
        <v>160</v>
      </c>
      <c r="F22" s="13">
        <v>230</v>
      </c>
      <c r="G22" s="13">
        <v>48</v>
      </c>
      <c r="H22" s="13">
        <v>17.3</v>
      </c>
      <c r="I22" s="14">
        <v>16.3</v>
      </c>
      <c r="J22" s="13">
        <v>267</v>
      </c>
      <c r="K22" s="13">
        <v>309</v>
      </c>
      <c r="L22" s="13">
        <v>50</v>
      </c>
      <c r="M22" s="13">
        <v>7</v>
      </c>
      <c r="N22" s="13">
        <v>4</v>
      </c>
      <c r="O22" s="13">
        <v>11</v>
      </c>
      <c r="P22" s="13">
        <v>1</v>
      </c>
      <c r="Q22" s="13">
        <v>2</v>
      </c>
      <c r="R22" s="13">
        <v>13</v>
      </c>
      <c r="S22" s="15">
        <v>31</v>
      </c>
      <c r="T22" s="13">
        <v>83</v>
      </c>
      <c r="U22" s="13">
        <v>2</v>
      </c>
      <c r="V22" s="13">
        <v>6.5</v>
      </c>
      <c r="W22" s="16">
        <v>105</v>
      </c>
      <c r="X22" s="13">
        <v>420</v>
      </c>
    </row>
    <row r="23" spans="1:24" x14ac:dyDescent="0.45">
      <c r="A23" s="18" t="s">
        <v>65</v>
      </c>
      <c r="B23" s="19" t="s">
        <v>33</v>
      </c>
      <c r="C23" s="20">
        <v>352</v>
      </c>
      <c r="D23" s="20">
        <v>409</v>
      </c>
      <c r="E23" s="20">
        <v>1200</v>
      </c>
      <c r="F23" s="20">
        <v>205</v>
      </c>
      <c r="G23" s="20">
        <v>48</v>
      </c>
      <c r="H23" s="20">
        <v>17</v>
      </c>
      <c r="I23" s="21">
        <v>20</v>
      </c>
      <c r="J23" s="20">
        <v>264</v>
      </c>
      <c r="K23" s="20">
        <v>329</v>
      </c>
      <c r="L23" s="22">
        <v>48</v>
      </c>
      <c r="M23" s="20">
        <v>18</v>
      </c>
      <c r="N23" s="20">
        <v>61</v>
      </c>
      <c r="O23" s="20">
        <v>5</v>
      </c>
      <c r="P23" s="20">
        <v>9</v>
      </c>
      <c r="Q23" s="20">
        <v>7</v>
      </c>
      <c r="R23" s="20">
        <v>8.3000000000000007</v>
      </c>
      <c r="S23" s="20">
        <v>35</v>
      </c>
      <c r="T23" s="20">
        <v>75</v>
      </c>
      <c r="U23" s="22">
        <v>1</v>
      </c>
      <c r="V23" s="20">
        <v>14</v>
      </c>
      <c r="W23" s="20">
        <v>105</v>
      </c>
      <c r="X23" s="20">
        <v>375</v>
      </c>
    </row>
    <row r="24" spans="1:24" x14ac:dyDescent="0.45">
      <c r="A24" s="18" t="s">
        <v>66</v>
      </c>
      <c r="B24" s="19" t="s">
        <v>33</v>
      </c>
      <c r="C24" s="20">
        <v>285</v>
      </c>
      <c r="D24" s="20">
        <v>289</v>
      </c>
      <c r="E24" s="20">
        <v>1050</v>
      </c>
      <c r="F24" s="20">
        <v>157</v>
      </c>
      <c r="G24" s="20">
        <v>32</v>
      </c>
      <c r="H24" s="20">
        <v>21</v>
      </c>
      <c r="I24" s="21">
        <v>19.600000000000001</v>
      </c>
      <c r="J24" s="20">
        <v>321</v>
      </c>
      <c r="K24" s="20">
        <v>303</v>
      </c>
      <c r="L24" s="22">
        <v>46</v>
      </c>
      <c r="M24" s="20">
        <v>3</v>
      </c>
      <c r="N24" s="20">
        <v>5.65</v>
      </c>
      <c r="O24" s="20">
        <v>6</v>
      </c>
      <c r="P24" s="20">
        <v>1</v>
      </c>
      <c r="Q24" s="20">
        <v>4</v>
      </c>
      <c r="R24" s="20">
        <v>32</v>
      </c>
      <c r="S24" s="20">
        <v>30</v>
      </c>
      <c r="T24" s="20">
        <v>63</v>
      </c>
      <c r="U24" s="20">
        <v>3</v>
      </c>
      <c r="V24" s="20">
        <v>6</v>
      </c>
      <c r="W24" s="20">
        <v>90</v>
      </c>
      <c r="X24" s="20">
        <v>350</v>
      </c>
    </row>
    <row r="25" spans="1:24" x14ac:dyDescent="0.45">
      <c r="A25" s="33" t="s">
        <v>53</v>
      </c>
      <c r="B25" s="19" t="s">
        <v>33</v>
      </c>
      <c r="C25" s="20">
        <v>292</v>
      </c>
      <c r="D25" s="20">
        <v>347</v>
      </c>
      <c r="E25" s="20">
        <v>1250</v>
      </c>
      <c r="F25" s="20">
        <v>195</v>
      </c>
      <c r="G25" s="20">
        <v>53</v>
      </c>
      <c r="H25" s="20">
        <v>13.5</v>
      </c>
      <c r="I25" s="21">
        <v>11.5</v>
      </c>
      <c r="J25" s="20">
        <v>275</v>
      </c>
      <c r="K25" s="20">
        <v>296</v>
      </c>
      <c r="L25" s="20">
        <v>46</v>
      </c>
      <c r="M25" s="22">
        <v>15</v>
      </c>
      <c r="N25" s="20">
        <v>32</v>
      </c>
      <c r="O25" s="20">
        <v>-7</v>
      </c>
      <c r="P25" s="20">
        <v>3</v>
      </c>
      <c r="Q25" s="20">
        <v>5</v>
      </c>
      <c r="R25" s="20">
        <v>10.25</v>
      </c>
      <c r="S25" s="20">
        <v>34</v>
      </c>
      <c r="T25" s="20">
        <v>83</v>
      </c>
      <c r="U25" s="20">
        <v>1</v>
      </c>
      <c r="V25" s="20">
        <v>29</v>
      </c>
      <c r="W25" s="22">
        <v>100</v>
      </c>
      <c r="X25" s="20">
        <v>350</v>
      </c>
    </row>
    <row r="26" spans="1:24" x14ac:dyDescent="0.45">
      <c r="A26" s="34" t="s">
        <v>54</v>
      </c>
      <c r="B26" s="19" t="s">
        <v>33</v>
      </c>
      <c r="C26" s="13">
        <v>387</v>
      </c>
      <c r="D26" s="13">
        <v>457</v>
      </c>
      <c r="E26" s="13">
        <v>1450</v>
      </c>
      <c r="F26" s="13">
        <v>165</v>
      </c>
      <c r="G26" s="13">
        <v>33</v>
      </c>
      <c r="H26" s="13">
        <v>3.6</v>
      </c>
      <c r="I26" s="14">
        <v>7</v>
      </c>
      <c r="J26" s="13">
        <v>285</v>
      </c>
      <c r="K26" s="13">
        <v>305</v>
      </c>
      <c r="L26" s="13">
        <v>45</v>
      </c>
      <c r="M26" s="13">
        <v>2</v>
      </c>
      <c r="N26" s="13">
        <v>3.77</v>
      </c>
      <c r="O26" s="13">
        <v>7</v>
      </c>
      <c r="P26" s="13">
        <v>15</v>
      </c>
      <c r="Q26" s="13">
        <v>3.5</v>
      </c>
      <c r="R26" s="13">
        <v>11.62</v>
      </c>
      <c r="S26" s="13">
        <v>40</v>
      </c>
      <c r="T26" s="13">
        <v>59</v>
      </c>
      <c r="U26" s="13">
        <v>6</v>
      </c>
      <c r="V26" s="13">
        <v>8.5</v>
      </c>
      <c r="W26" s="13">
        <v>73</v>
      </c>
      <c r="X26" s="13">
        <v>390</v>
      </c>
    </row>
    <row r="27" spans="1:24" x14ac:dyDescent="0.45">
      <c r="A27" s="34" t="s">
        <v>55</v>
      </c>
      <c r="B27" s="19" t="s">
        <v>33</v>
      </c>
      <c r="C27" s="13">
        <v>341</v>
      </c>
      <c r="D27" s="13">
        <v>330</v>
      </c>
      <c r="E27" s="13">
        <v>950</v>
      </c>
      <c r="F27" s="13">
        <v>185</v>
      </c>
      <c r="G27" s="13">
        <v>32</v>
      </c>
      <c r="H27" s="13">
        <v>7.3</v>
      </c>
      <c r="I27" s="14">
        <v>8.6</v>
      </c>
      <c r="J27" s="13">
        <v>344</v>
      </c>
      <c r="K27" s="13">
        <v>296</v>
      </c>
      <c r="L27" s="16">
        <v>43</v>
      </c>
      <c r="M27" s="13">
        <v>4</v>
      </c>
      <c r="N27" s="13">
        <v>9.6</v>
      </c>
      <c r="O27" s="13">
        <v>5.5</v>
      </c>
      <c r="P27" s="13">
        <v>7</v>
      </c>
      <c r="Q27" s="13">
        <v>1.5</v>
      </c>
      <c r="R27" s="13">
        <v>11.6</v>
      </c>
      <c r="S27" s="13">
        <v>29</v>
      </c>
      <c r="T27" s="13">
        <v>93</v>
      </c>
      <c r="U27" s="13">
        <v>5</v>
      </c>
      <c r="V27" s="13">
        <v>28</v>
      </c>
      <c r="W27" s="13">
        <v>73.5</v>
      </c>
      <c r="X27" s="13">
        <v>390</v>
      </c>
    </row>
    <row r="28" spans="1:24" x14ac:dyDescent="0.45">
      <c r="A28" s="34" t="s">
        <v>56</v>
      </c>
      <c r="B28" s="19" t="s">
        <v>33</v>
      </c>
      <c r="C28" s="13">
        <v>336</v>
      </c>
      <c r="D28" s="13">
        <v>345</v>
      </c>
      <c r="E28" s="13">
        <v>700</v>
      </c>
      <c r="F28" s="13">
        <v>145</v>
      </c>
      <c r="G28" s="13">
        <v>40</v>
      </c>
      <c r="H28" s="13">
        <v>18</v>
      </c>
      <c r="I28" s="14">
        <v>8.3000000000000007</v>
      </c>
      <c r="J28" s="13">
        <v>248</v>
      </c>
      <c r="K28" s="13">
        <v>347</v>
      </c>
      <c r="L28" s="13">
        <v>45</v>
      </c>
      <c r="M28" s="13">
        <v>7</v>
      </c>
      <c r="N28" s="13">
        <v>5</v>
      </c>
      <c r="O28" s="31">
        <v>7</v>
      </c>
      <c r="P28" s="13">
        <v>8</v>
      </c>
      <c r="Q28" s="13">
        <v>4</v>
      </c>
      <c r="R28" s="13">
        <v>9.49</v>
      </c>
      <c r="S28" s="13">
        <v>29</v>
      </c>
      <c r="T28" s="13">
        <v>80</v>
      </c>
      <c r="U28" s="13">
        <v>1</v>
      </c>
      <c r="V28" s="13">
        <v>53</v>
      </c>
      <c r="W28" s="13">
        <v>76</v>
      </c>
      <c r="X28" s="13">
        <v>450</v>
      </c>
    </row>
    <row r="29" spans="1:24" x14ac:dyDescent="0.45">
      <c r="A29" s="35" t="s">
        <v>57</v>
      </c>
      <c r="B29" s="19" t="s">
        <v>33</v>
      </c>
      <c r="C29" s="20">
        <v>329</v>
      </c>
      <c r="D29" s="20">
        <v>374</v>
      </c>
      <c r="E29" s="20">
        <v>1100</v>
      </c>
      <c r="F29" s="22">
        <v>170</v>
      </c>
      <c r="G29" s="20">
        <v>40</v>
      </c>
      <c r="H29" s="20">
        <v>16.600000000000001</v>
      </c>
      <c r="I29" s="21">
        <v>14.6</v>
      </c>
      <c r="J29" s="20">
        <v>320</v>
      </c>
      <c r="K29" s="20">
        <v>297</v>
      </c>
      <c r="L29" s="20">
        <v>50</v>
      </c>
      <c r="M29" s="20">
        <v>5</v>
      </c>
      <c r="N29" s="20">
        <v>5</v>
      </c>
      <c r="O29" s="20">
        <v>6</v>
      </c>
      <c r="P29" s="20">
        <v>-5</v>
      </c>
      <c r="Q29" s="20">
        <v>8</v>
      </c>
      <c r="R29" s="20">
        <v>108</v>
      </c>
      <c r="S29" s="20">
        <v>31</v>
      </c>
      <c r="T29" s="20">
        <v>80</v>
      </c>
      <c r="U29" s="20">
        <v>1</v>
      </c>
      <c r="V29" s="20">
        <v>15.5</v>
      </c>
      <c r="W29" s="20">
        <v>100</v>
      </c>
      <c r="X29" s="20">
        <v>400</v>
      </c>
    </row>
    <row r="30" spans="1:24" x14ac:dyDescent="0.45">
      <c r="A30" s="34" t="s">
        <v>58</v>
      </c>
      <c r="B30" s="19" t="s">
        <v>33</v>
      </c>
      <c r="C30" s="13">
        <v>308</v>
      </c>
      <c r="D30" s="13">
        <v>360</v>
      </c>
      <c r="E30" s="13" t="s">
        <v>42</v>
      </c>
      <c r="F30" s="13" t="s">
        <v>42</v>
      </c>
      <c r="G30" s="13" t="s">
        <v>42</v>
      </c>
      <c r="H30" s="13" t="s">
        <v>42</v>
      </c>
      <c r="I30" s="14" t="s">
        <v>42</v>
      </c>
      <c r="J30" s="13" t="s">
        <v>42</v>
      </c>
      <c r="K30" s="13" t="s">
        <v>42</v>
      </c>
      <c r="L30" s="13" t="s">
        <v>42</v>
      </c>
      <c r="M30" s="13">
        <v>1</v>
      </c>
      <c r="N30" s="13">
        <v>5</v>
      </c>
      <c r="O30" s="13">
        <v>6</v>
      </c>
      <c r="P30" s="13">
        <v>13</v>
      </c>
      <c r="Q30" s="13">
        <v>3.5</v>
      </c>
      <c r="R30" s="13">
        <v>10.45</v>
      </c>
      <c r="S30" s="13">
        <v>32</v>
      </c>
      <c r="T30" s="13" t="s">
        <v>42</v>
      </c>
      <c r="U30" s="13" t="s">
        <v>42</v>
      </c>
      <c r="V30" s="13" t="s">
        <v>42</v>
      </c>
      <c r="W30" s="13" t="s">
        <v>42</v>
      </c>
      <c r="X30" s="13" t="s">
        <v>42</v>
      </c>
    </row>
    <row r="31" spans="1:24" x14ac:dyDescent="0.45">
      <c r="A31" s="35" t="s">
        <v>59</v>
      </c>
      <c r="B31" s="19" t="s">
        <v>33</v>
      </c>
      <c r="C31" s="20">
        <v>280</v>
      </c>
      <c r="D31" s="20">
        <v>343</v>
      </c>
      <c r="E31" s="20">
        <v>1000</v>
      </c>
      <c r="F31" s="20">
        <v>215</v>
      </c>
      <c r="G31" s="20">
        <v>50</v>
      </c>
      <c r="H31" s="20">
        <v>23.6</v>
      </c>
      <c r="I31" s="21">
        <v>10.6</v>
      </c>
      <c r="J31" s="20">
        <v>344</v>
      </c>
      <c r="K31" s="20">
        <v>317</v>
      </c>
      <c r="L31" s="20">
        <v>48</v>
      </c>
      <c r="M31" s="20">
        <v>5</v>
      </c>
      <c r="N31" s="20">
        <v>5</v>
      </c>
      <c r="O31" s="20">
        <v>17</v>
      </c>
      <c r="P31" s="20">
        <v>22</v>
      </c>
      <c r="Q31" s="20">
        <v>23</v>
      </c>
      <c r="R31" s="20">
        <v>6.91</v>
      </c>
      <c r="S31" s="20">
        <v>36</v>
      </c>
      <c r="T31" s="20">
        <v>40</v>
      </c>
      <c r="U31" s="20">
        <v>1</v>
      </c>
      <c r="V31" s="20">
        <v>5</v>
      </c>
      <c r="W31" s="20"/>
      <c r="X31" s="20">
        <v>450</v>
      </c>
    </row>
    <row r="32" spans="1:24" x14ac:dyDescent="0.45">
      <c r="A32" s="36" t="s">
        <v>60</v>
      </c>
      <c r="B32" s="19" t="s">
        <v>33</v>
      </c>
      <c r="C32" s="13">
        <v>315</v>
      </c>
      <c r="D32" s="13">
        <v>292</v>
      </c>
      <c r="E32" s="13">
        <v>1050</v>
      </c>
      <c r="F32" s="13">
        <v>175</v>
      </c>
      <c r="G32" s="13">
        <v>50</v>
      </c>
      <c r="H32" s="13">
        <v>9.3000000000000007</v>
      </c>
      <c r="I32" s="14">
        <v>12</v>
      </c>
      <c r="J32" s="13">
        <v>226</v>
      </c>
      <c r="K32" s="13">
        <v>320</v>
      </c>
      <c r="L32" s="13">
        <v>45</v>
      </c>
      <c r="M32" s="13">
        <v>5</v>
      </c>
      <c r="N32" s="13">
        <v>4</v>
      </c>
      <c r="O32" s="13">
        <v>7</v>
      </c>
      <c r="P32" s="13">
        <v>8</v>
      </c>
      <c r="Q32" s="13">
        <v>3.9</v>
      </c>
      <c r="R32" s="13">
        <v>10.029999999999999</v>
      </c>
      <c r="S32" s="13">
        <v>37</v>
      </c>
      <c r="T32" s="13">
        <v>80</v>
      </c>
      <c r="U32" s="13">
        <v>1</v>
      </c>
      <c r="V32" s="13">
        <v>6</v>
      </c>
      <c r="W32" s="13">
        <v>83</v>
      </c>
      <c r="X32" s="13">
        <v>360</v>
      </c>
    </row>
    <row r="33" spans="1:24" x14ac:dyDescent="0.45">
      <c r="A33" s="37" t="s">
        <v>61</v>
      </c>
      <c r="B33" s="38" t="s">
        <v>33</v>
      </c>
      <c r="C33" s="13">
        <v>299</v>
      </c>
      <c r="D33" s="13">
        <v>354</v>
      </c>
      <c r="E33" s="13">
        <v>850</v>
      </c>
      <c r="F33" s="13">
        <v>190</v>
      </c>
      <c r="G33" s="13" t="s">
        <v>42</v>
      </c>
      <c r="H33" s="13">
        <v>14.4</v>
      </c>
      <c r="I33" s="14">
        <v>11.3</v>
      </c>
      <c r="J33" s="13">
        <v>340</v>
      </c>
      <c r="K33" s="13">
        <v>309</v>
      </c>
      <c r="L33" s="16">
        <v>50</v>
      </c>
      <c r="M33" s="16">
        <v>42</v>
      </c>
      <c r="N33" s="13">
        <v>6.13</v>
      </c>
      <c r="O33" s="13">
        <v>-6</v>
      </c>
      <c r="P33" s="13">
        <v>15.5</v>
      </c>
      <c r="Q33" s="13">
        <v>1.8</v>
      </c>
      <c r="R33" s="13">
        <v>10.83</v>
      </c>
      <c r="S33" s="13">
        <v>28</v>
      </c>
      <c r="T33" s="13">
        <v>62</v>
      </c>
      <c r="U33" s="13">
        <v>1</v>
      </c>
      <c r="V33" s="13">
        <v>6</v>
      </c>
      <c r="W33" s="16">
        <v>64</v>
      </c>
      <c r="X33" s="13">
        <v>320</v>
      </c>
    </row>
    <row r="34" spans="1:24" x14ac:dyDescent="0.45">
      <c r="A34" s="37" t="s">
        <v>62</v>
      </c>
      <c r="B34" s="38" t="s">
        <v>33</v>
      </c>
      <c r="C34" s="13">
        <v>417</v>
      </c>
      <c r="D34" s="13">
        <v>473</v>
      </c>
      <c r="E34" s="13">
        <v>1270</v>
      </c>
      <c r="F34" s="13">
        <v>203</v>
      </c>
      <c r="G34" s="13">
        <v>39</v>
      </c>
      <c r="H34" s="13">
        <v>18.3</v>
      </c>
      <c r="I34" s="14">
        <v>18.5</v>
      </c>
      <c r="J34" s="13">
        <v>293</v>
      </c>
      <c r="K34" s="13">
        <v>295</v>
      </c>
      <c r="L34" s="13">
        <v>54</v>
      </c>
      <c r="M34" s="13" t="s">
        <v>42</v>
      </c>
      <c r="N34" s="13">
        <v>60</v>
      </c>
      <c r="O34" s="13">
        <v>13</v>
      </c>
      <c r="P34" s="13">
        <v>13</v>
      </c>
      <c r="Q34" s="13" t="s">
        <v>42</v>
      </c>
      <c r="R34" s="13" t="s">
        <v>42</v>
      </c>
      <c r="S34" s="13">
        <v>31</v>
      </c>
      <c r="T34" s="13">
        <v>75</v>
      </c>
      <c r="U34" s="13">
        <v>2</v>
      </c>
      <c r="V34" s="13" t="s">
        <v>42</v>
      </c>
      <c r="W34" s="13" t="s">
        <v>42</v>
      </c>
      <c r="X34" s="13" t="s">
        <v>42</v>
      </c>
    </row>
    <row r="35" spans="1:24" x14ac:dyDescent="0.45">
      <c r="A35" s="39" t="s">
        <v>63</v>
      </c>
      <c r="B35" s="38" t="s">
        <v>33</v>
      </c>
      <c r="C35" s="20">
        <v>255</v>
      </c>
      <c r="D35" s="20">
        <v>277</v>
      </c>
      <c r="E35" s="20">
        <v>1000</v>
      </c>
      <c r="F35" s="20">
        <v>174</v>
      </c>
      <c r="G35" s="20">
        <v>38</v>
      </c>
      <c r="H35" s="20">
        <v>17.5</v>
      </c>
      <c r="I35" s="21">
        <v>21.5</v>
      </c>
      <c r="J35" s="20">
        <v>240</v>
      </c>
      <c r="K35" s="20">
        <v>290</v>
      </c>
      <c r="L35" s="20">
        <v>42</v>
      </c>
      <c r="M35" s="22">
        <v>2</v>
      </c>
      <c r="N35" s="20">
        <v>4</v>
      </c>
      <c r="O35" s="20">
        <v>11</v>
      </c>
      <c r="P35" s="20">
        <v>10</v>
      </c>
      <c r="Q35" s="20">
        <v>7</v>
      </c>
      <c r="R35" s="20">
        <v>8</v>
      </c>
      <c r="S35" s="20">
        <v>33</v>
      </c>
      <c r="T35" s="20">
        <v>73</v>
      </c>
      <c r="U35" s="20">
        <v>1</v>
      </c>
      <c r="V35" s="20">
        <v>29</v>
      </c>
      <c r="W35" s="22">
        <v>85</v>
      </c>
      <c r="X35" s="20">
        <v>375</v>
      </c>
    </row>
    <row r="37" spans="1:24" ht="14.65" thickBot="1" x14ac:dyDescent="0.5"/>
    <row r="38" spans="1:24" ht="14.65" thickTop="1" x14ac:dyDescent="0.45">
      <c r="A38" s="40" t="s">
        <v>64</v>
      </c>
      <c r="B38" s="41">
        <v>10</v>
      </c>
      <c r="C38" s="42">
        <f>PERCENTILE(C4:C35,0.1)</f>
        <v>255.6</v>
      </c>
      <c r="D38" s="42">
        <f>PERCENTILE(D4:D35,0.1)</f>
        <v>279.10000000000002</v>
      </c>
      <c r="E38" s="42">
        <f>PERCENTILE(E4:E35,0.1)</f>
        <v>700</v>
      </c>
      <c r="F38" s="42">
        <f>PERCENTILE(F4:F35,0.1)</f>
        <v>164.2</v>
      </c>
      <c r="G38" s="42">
        <f>PERCENTILE(G4:G35,0.1)</f>
        <v>32</v>
      </c>
      <c r="H38" s="43">
        <f>PERCENTILE(H4:H35,0.9)</f>
        <v>23.6</v>
      </c>
      <c r="I38" s="43">
        <f>PERCENTILE(I4:I35,0.9)</f>
        <v>21.41</v>
      </c>
      <c r="J38" s="43">
        <f>PERCENTILE(J4:J35,0.9)</f>
        <v>356.7</v>
      </c>
      <c r="K38" s="43">
        <f>PERCENTILE(K4:K35,0.9)</f>
        <v>334.6</v>
      </c>
      <c r="L38" s="42">
        <f>PERCENTILE(L4:L35,0.1)</f>
        <v>41.7</v>
      </c>
      <c r="M38" s="42">
        <f>PERCENTILE(M4:M35,0.1)</f>
        <v>2</v>
      </c>
      <c r="N38" s="42">
        <f>PERCENTILE(N4:N35,0.1)</f>
        <v>3.9770000000000003</v>
      </c>
      <c r="O38" s="42">
        <f>PERCENTILE(O4:O35,0.1)</f>
        <v>-6</v>
      </c>
      <c r="P38" s="42">
        <f>PERCENTILE(P4:P35,0.1)</f>
        <v>-3</v>
      </c>
      <c r="Q38" s="43">
        <f>PERCENTILE(Q4:Q35,0.9)</f>
        <v>10.799999999999997</v>
      </c>
      <c r="R38" s="43">
        <f>PERCENTILE(R4:R35,0.9)</f>
        <v>14</v>
      </c>
      <c r="S38" s="42">
        <f>PERCENTILE(S4:S35,0.1)</f>
        <v>26</v>
      </c>
      <c r="T38" s="43">
        <f>PERCENTILE(T4:T35,0.9)</f>
        <v>92.3</v>
      </c>
      <c r="U38" s="43">
        <f>PERCENTILE(U4:U35,0.9)</f>
        <v>5.1999999999999993</v>
      </c>
      <c r="V38" s="42">
        <f>PERCENTILE(V4:V35,0.1)</f>
        <v>6</v>
      </c>
      <c r="W38" s="42">
        <f>PERCENTILE(W4:W35,0.1)</f>
        <v>71.2</v>
      </c>
      <c r="X38" s="42">
        <f>PERCENTILE(X4:X35,0.1)</f>
        <v>326</v>
      </c>
    </row>
    <row r="39" spans="1:24" x14ac:dyDescent="0.45">
      <c r="A39" s="44"/>
      <c r="B39" s="45">
        <v>20</v>
      </c>
      <c r="C39" s="46">
        <f>PERCENTILE(C4:C35,0.2)</f>
        <v>278.39999999999998</v>
      </c>
      <c r="D39" s="46">
        <f>PERCENTILE(D4:D35,0.2)</f>
        <v>291.2</v>
      </c>
      <c r="E39" s="46">
        <f>PERCENTILE(E4:E35,0.2)</f>
        <v>850</v>
      </c>
      <c r="F39" s="46">
        <f>PERCENTILE(F4:F35,0.2)</f>
        <v>169</v>
      </c>
      <c r="G39" s="46">
        <f>PERCENTILE(G4:G35,0.2)</f>
        <v>33</v>
      </c>
      <c r="H39" s="47">
        <f>PERCENTILE(H4:H35,0.8)</f>
        <v>21.360000000000003</v>
      </c>
      <c r="I39" s="47">
        <f>PERCENTILE(I4:I35,0.8)</f>
        <v>19.680000000000003</v>
      </c>
      <c r="J39" s="47">
        <f>PERCENTILE(J4:J35,0.8)</f>
        <v>342.4</v>
      </c>
      <c r="K39" s="47">
        <f>PERCENTILE(K4:K35,0.8)</f>
        <v>326.39999999999998</v>
      </c>
      <c r="L39" s="46">
        <f>PERCENTILE(L4:L35,0.2)</f>
        <v>43</v>
      </c>
      <c r="M39" s="46">
        <f>PERCENTILE(M4:M35,0.2)</f>
        <v>2.4000000000000004</v>
      </c>
      <c r="N39" s="46">
        <f>PERCENTILE(N4:N35,0.2)</f>
        <v>4.8000000000000007</v>
      </c>
      <c r="O39" s="46">
        <f>PERCENTILE(O4:O35,0.2)</f>
        <v>2</v>
      </c>
      <c r="P39" s="46">
        <f>PERCENTILE(P4:P35,0.2)</f>
        <v>3</v>
      </c>
      <c r="Q39" s="47">
        <f>PERCENTILE(Q4:Q35,0.8)</f>
        <v>7.4000000000000021</v>
      </c>
      <c r="R39" s="47">
        <f>PERCENTILE(R4:R35,0.8)</f>
        <v>12.808</v>
      </c>
      <c r="S39" s="46">
        <f>PERCENTILE(S4:S35,0.2)</f>
        <v>28.8</v>
      </c>
      <c r="T39" s="47">
        <f>PERCENTILE(T4:T35,0.8)</f>
        <v>84.800000000000011</v>
      </c>
      <c r="U39" s="47">
        <f>PERCENTILE(U4:U35,0.8)</f>
        <v>4</v>
      </c>
      <c r="V39" s="46">
        <f>PERCENTILE(V4:V35,0.2)</f>
        <v>6.58</v>
      </c>
      <c r="W39" s="46">
        <f>PERCENTILE(W4:W35,0.2)</f>
        <v>75.5</v>
      </c>
      <c r="X39" s="46">
        <f>PERCENTILE(X4:X35,0.2)</f>
        <v>340</v>
      </c>
    </row>
    <row r="40" spans="1:24" x14ac:dyDescent="0.45">
      <c r="A40" s="44"/>
      <c r="B40" s="45">
        <v>30</v>
      </c>
      <c r="C40" s="46">
        <f>PERCENTILE(C4:C35,0.3)</f>
        <v>283.60000000000002</v>
      </c>
      <c r="D40" s="46">
        <f>PERCENTILE(D4:D35,0.3)</f>
        <v>302.7</v>
      </c>
      <c r="E40" s="46">
        <f>PERCENTILE(E4:E35,0.3)</f>
        <v>900</v>
      </c>
      <c r="F40" s="46">
        <f>PERCENTILE(F4:F35,0.3)</f>
        <v>174.7</v>
      </c>
      <c r="G40" s="46">
        <f>PERCENTILE(G4:G35,0.3)</f>
        <v>33.4</v>
      </c>
      <c r="H40" s="47">
        <f>PERCENTILE(H4:H35,0.7)</f>
        <v>20</v>
      </c>
      <c r="I40" s="47">
        <f>PERCENTILE(I4:I35,0.7)</f>
        <v>19</v>
      </c>
      <c r="J40" s="47">
        <f>PERCENTILE(J4:J35,0.7)</f>
        <v>332.4</v>
      </c>
      <c r="K40" s="47">
        <f>PERCENTILE(K4:K35,0.7)</f>
        <v>319.60000000000002</v>
      </c>
      <c r="L40" s="46">
        <f>PERCENTILE(L4:L35,0.3)</f>
        <v>44</v>
      </c>
      <c r="M40" s="46">
        <f>PERCENTILE(M4:M35,0.3)</f>
        <v>3.0999999999999996</v>
      </c>
      <c r="N40" s="46">
        <f>PERCENTILE(N4:N35,0.3)</f>
        <v>5</v>
      </c>
      <c r="O40" s="46">
        <f>PERCENTILE(O4:O35,0.3)</f>
        <v>5</v>
      </c>
      <c r="P40" s="46">
        <f>PERCENTILE(P4:P35,0.3)</f>
        <v>6</v>
      </c>
      <c r="Q40" s="47">
        <f>PERCENTILE(Q4:Q35,0.7)</f>
        <v>5.5999999999999979</v>
      </c>
      <c r="R40" s="47">
        <f>PERCENTILE(R4:R35,0.7)</f>
        <v>11.612</v>
      </c>
      <c r="S40" s="46">
        <f>PERCENTILE(S4:S35,0.3)</f>
        <v>30.7</v>
      </c>
      <c r="T40" s="47">
        <f>PERCENTILE(T4:T35,0.7)</f>
        <v>80</v>
      </c>
      <c r="U40" s="47">
        <f>PERCENTILE(U4:U35,0.7)</f>
        <v>3</v>
      </c>
      <c r="V40" s="46">
        <f>PERCENTILE(V4:V35,0.3)</f>
        <v>8.5500000000000007</v>
      </c>
      <c r="W40" s="46">
        <f>PERCENTILE(W4:W35,0.3)</f>
        <v>77.599999999999994</v>
      </c>
      <c r="X40" s="46">
        <f>PERCENTILE(X4:X35,0.3)</f>
        <v>349</v>
      </c>
    </row>
    <row r="41" spans="1:24" x14ac:dyDescent="0.45">
      <c r="A41" s="44"/>
      <c r="B41" s="45">
        <v>40</v>
      </c>
      <c r="C41" s="46">
        <f>PERCENTILE(C4:C35,0.4)</f>
        <v>292</v>
      </c>
      <c r="D41" s="46">
        <f>PERCENTILE(D4:D35,0.4)</f>
        <v>320</v>
      </c>
      <c r="E41" s="46">
        <f>PERCENTILE(E4:E35,0.4)</f>
        <v>950</v>
      </c>
      <c r="F41" s="46">
        <f>PERCENTILE(F4:F35,0.4)</f>
        <v>179.2</v>
      </c>
      <c r="G41" s="46">
        <f>PERCENTILE(G4:G35,0.4)</f>
        <v>37.799999999999997</v>
      </c>
      <c r="H41" s="47">
        <f>PERCENTILE(H4:H35,0.6)</f>
        <v>19.38</v>
      </c>
      <c r="I41" s="47">
        <f>PERCENTILE(I4:I35,0.6)</f>
        <v>17.82</v>
      </c>
      <c r="J41" s="47">
        <f>PERCENTILE(J4:J35,0.6)</f>
        <v>326</v>
      </c>
      <c r="K41" s="47">
        <f>PERCENTILE(K4:K35,0.6)</f>
        <v>315.60000000000002</v>
      </c>
      <c r="L41" s="46">
        <f>PERCENTILE(L4:L35,0.4)</f>
        <v>44.8</v>
      </c>
      <c r="M41" s="46">
        <f>PERCENTILE(M4:M35,0.4)</f>
        <v>4</v>
      </c>
      <c r="N41" s="46">
        <f>PERCENTILE(N4:N35,0.4)</f>
        <v>6.0819999999999999</v>
      </c>
      <c r="O41" s="46">
        <f>PERCENTILE(O4:O35,0.4)</f>
        <v>5.5</v>
      </c>
      <c r="P41" s="46">
        <f>PERCENTILE(P4:P35,0.4)</f>
        <v>7</v>
      </c>
      <c r="Q41" s="47">
        <f>PERCENTILE(Q4:Q35,0.6)</f>
        <v>4</v>
      </c>
      <c r="R41" s="47">
        <f>PERCENTILE(R4:R35,0.6)</f>
        <v>11.356</v>
      </c>
      <c r="S41" s="46">
        <f>PERCENTILE(S4:S35,0.4)</f>
        <v>31</v>
      </c>
      <c r="T41" s="47">
        <f>PERCENTILE(T4:T35,0.6)</f>
        <v>80</v>
      </c>
      <c r="U41" s="47">
        <f>PERCENTILE(U4:U35,0.6)</f>
        <v>2</v>
      </c>
      <c r="V41" s="46">
        <f>PERCENTILE(V4:V35,0.4)</f>
        <v>12.4</v>
      </c>
      <c r="W41" s="46">
        <f>PERCENTILE(W4:W35,0.4)</f>
        <v>84.2</v>
      </c>
      <c r="X41" s="46">
        <f>PERCENTILE(X4:X35,0.4)</f>
        <v>360</v>
      </c>
    </row>
    <row r="42" spans="1:24" x14ac:dyDescent="0.45">
      <c r="A42" s="44"/>
      <c r="B42" s="45">
        <v>50</v>
      </c>
      <c r="C42" s="46">
        <f t="shared" ref="C42:X42" si="0">PERCENTILE(C4:C35,0.5)</f>
        <v>304.5</v>
      </c>
      <c r="D42" s="46">
        <f t="shared" si="0"/>
        <v>334</v>
      </c>
      <c r="E42" s="46">
        <f t="shared" si="0"/>
        <v>1000</v>
      </c>
      <c r="F42" s="46">
        <f t="shared" si="0"/>
        <v>187.5</v>
      </c>
      <c r="G42" s="46">
        <f t="shared" si="0"/>
        <v>39.5</v>
      </c>
      <c r="H42" s="47">
        <f t="shared" si="0"/>
        <v>18</v>
      </c>
      <c r="I42" s="47">
        <f t="shared" si="0"/>
        <v>15.350000000000001</v>
      </c>
      <c r="J42" s="47">
        <f t="shared" si="0"/>
        <v>319.5</v>
      </c>
      <c r="K42" s="47">
        <f t="shared" si="0"/>
        <v>309</v>
      </c>
      <c r="L42" s="46">
        <f t="shared" si="0"/>
        <v>45</v>
      </c>
      <c r="M42" s="46">
        <f t="shared" si="0"/>
        <v>5</v>
      </c>
      <c r="N42" s="46">
        <f t="shared" si="0"/>
        <v>6.6999999999999993</v>
      </c>
      <c r="O42" s="46">
        <f t="shared" si="0"/>
        <v>6</v>
      </c>
      <c r="P42" s="46">
        <f t="shared" si="0"/>
        <v>8</v>
      </c>
      <c r="Q42" s="47">
        <f t="shared" si="0"/>
        <v>3.5</v>
      </c>
      <c r="R42" s="47">
        <f t="shared" si="0"/>
        <v>11</v>
      </c>
      <c r="S42" s="46">
        <f t="shared" si="0"/>
        <v>32.5</v>
      </c>
      <c r="T42" s="47">
        <f t="shared" si="0"/>
        <v>75.5</v>
      </c>
      <c r="U42" s="47">
        <f t="shared" si="0"/>
        <v>1</v>
      </c>
      <c r="V42" s="46">
        <f t="shared" si="0"/>
        <v>13.975</v>
      </c>
      <c r="W42" s="46">
        <f t="shared" si="0"/>
        <v>90</v>
      </c>
      <c r="X42" s="46">
        <f t="shared" si="0"/>
        <v>360</v>
      </c>
    </row>
    <row r="43" spans="1:24" x14ac:dyDescent="0.45">
      <c r="A43" s="44"/>
      <c r="B43" s="45">
        <v>60</v>
      </c>
      <c r="C43" s="46">
        <f>PERCENTILE(C4:C35,0.6)</f>
        <v>330.8</v>
      </c>
      <c r="D43" s="46">
        <f>PERCENTILE(D4:D35,0.6)</f>
        <v>346.2</v>
      </c>
      <c r="E43" s="46">
        <f>PERCENTILE(E4:E35,0.6)</f>
        <v>1050</v>
      </c>
      <c r="F43" s="46">
        <f>PERCENTILE(F4:F35,0.6)</f>
        <v>192.6</v>
      </c>
      <c r="G43" s="46">
        <f>PERCENTILE(G4:G35,0.6)</f>
        <v>41</v>
      </c>
      <c r="H43" s="47">
        <f>PERCENTILE(H4:H35,0.4)</f>
        <v>17.420000000000002</v>
      </c>
      <c r="I43" s="47">
        <f>PERCENTILE(I4:I35,0.4)</f>
        <v>14.200000000000001</v>
      </c>
      <c r="J43" s="47">
        <f>PERCENTILE(J4:J35,0.4)</f>
        <v>293</v>
      </c>
      <c r="K43" s="47">
        <f>PERCENTILE(K4:K35,0.4)</f>
        <v>298.2</v>
      </c>
      <c r="L43" s="46">
        <f>PERCENTILE(L4:L35,0.6)</f>
        <v>46</v>
      </c>
      <c r="M43" s="46">
        <f>PERCENTILE(M4:M35,0.6)</f>
        <v>6.1999999999999993</v>
      </c>
      <c r="N43" s="46">
        <f>PERCENTILE(N4:N35,0.6)</f>
        <v>8.639999999999997</v>
      </c>
      <c r="O43" s="46">
        <f>PERCENTILE(O4:O35,0.6)</f>
        <v>6.5</v>
      </c>
      <c r="P43" s="46">
        <f>PERCENTILE(P4:P35,0.6)</f>
        <v>9</v>
      </c>
      <c r="Q43" s="47">
        <f>PERCENTILE(Q4:Q35,0.4)</f>
        <v>3.1000000000000005</v>
      </c>
      <c r="R43" s="47">
        <f>PERCENTILE(R4:R35,0.4)</f>
        <v>10.806000000000001</v>
      </c>
      <c r="S43" s="46">
        <f>PERCENTILE(S4:S35,0.6)</f>
        <v>34</v>
      </c>
      <c r="T43" s="47">
        <f>PERCENTILE(T4:T35,0.4)</f>
        <v>72.599999999999994</v>
      </c>
      <c r="U43" s="47">
        <f>PERCENTILE(U4:U35,0.4)</f>
        <v>1</v>
      </c>
      <c r="V43" s="46">
        <f>PERCENTILE(V4:V35,0.6)</f>
        <v>15.929999999999998</v>
      </c>
      <c r="W43" s="46">
        <f>PERCENTILE(W4:W35,0.6)</f>
        <v>93.999999999999986</v>
      </c>
      <c r="X43" s="46">
        <f>PERCENTILE(X4:X35,0.6)</f>
        <v>373</v>
      </c>
    </row>
    <row r="44" spans="1:24" x14ac:dyDescent="0.45">
      <c r="A44" s="44"/>
      <c r="B44" s="45">
        <v>70</v>
      </c>
      <c r="C44" s="46">
        <f>PERCENTILE(C4:C35,0.7)</f>
        <v>341.7</v>
      </c>
      <c r="D44" s="46">
        <f>PERCENTILE(D4:D35,0.7)</f>
        <v>358.2</v>
      </c>
      <c r="E44" s="46">
        <f>PERCENTILE(E4:E35,0.7)</f>
        <v>1100</v>
      </c>
      <c r="F44" s="46">
        <f>PERCENTILE(F4:F35,0.7)</f>
        <v>199.5</v>
      </c>
      <c r="G44" s="46">
        <f>PERCENTILE(G4:G35,0.7)</f>
        <v>46.599999999999994</v>
      </c>
      <c r="H44" s="47">
        <f>PERCENTILE(H4:H35,0.3)</f>
        <v>16.600000000000001</v>
      </c>
      <c r="I44" s="47">
        <f>PERCENTILE(I4:I35,0.3)</f>
        <v>11.85</v>
      </c>
      <c r="J44" s="47">
        <f>PERCENTILE(J4:J35,0.3)</f>
        <v>282</v>
      </c>
      <c r="K44" s="47">
        <f>PERCENTILE(K4:K35,0.3)</f>
        <v>295.39999999999998</v>
      </c>
      <c r="L44" s="46">
        <f>PERCENTILE(L4:L35,0.7)</f>
        <v>46.9</v>
      </c>
      <c r="M44" s="46">
        <f>PERCENTILE(M4:M35,0.7)</f>
        <v>7</v>
      </c>
      <c r="N44" s="46">
        <f>PERCENTILE(N4:N35,0.7)</f>
        <v>15</v>
      </c>
      <c r="O44" s="46">
        <f>PERCENTILE(O4:O35,0.7)</f>
        <v>7</v>
      </c>
      <c r="P44" s="46">
        <f>PERCENTILE(P4:P35,0.7)</f>
        <v>10</v>
      </c>
      <c r="Q44" s="47">
        <f>PERCENTILE(Q4:Q35,0.3)</f>
        <v>2.2000000000000002</v>
      </c>
      <c r="R44" s="47">
        <f>PERCENTILE(R4:R35,0.3)</f>
        <v>10.33</v>
      </c>
      <c r="S44" s="46">
        <f>PERCENTILE(S4:S35,0.7)</f>
        <v>34</v>
      </c>
      <c r="T44" s="47">
        <f>PERCENTILE(T4:T35,0.3)</f>
        <v>63.3</v>
      </c>
      <c r="U44" s="47">
        <f>PERCENTILE(U4:U35,0.3)</f>
        <v>1</v>
      </c>
      <c r="V44" s="46">
        <f>PERCENTILE(V4:V35,0.7)</f>
        <v>26.929999999999989</v>
      </c>
      <c r="W44" s="46">
        <f>PERCENTILE(W4:W35,0.7)</f>
        <v>100</v>
      </c>
      <c r="X44" s="46">
        <f>PERCENTILE(X4:X35,0.7)</f>
        <v>390</v>
      </c>
    </row>
    <row r="45" spans="1:24" x14ac:dyDescent="0.45">
      <c r="A45" s="44"/>
      <c r="B45" s="45">
        <v>80</v>
      </c>
      <c r="C45" s="46">
        <f>PERCENTILE(C4:C35,0.8)</f>
        <v>351.2</v>
      </c>
      <c r="D45" s="46">
        <f>PERCENTILE(D4:D35,0.8)</f>
        <v>384.40000000000003</v>
      </c>
      <c r="E45" s="46">
        <f>PERCENTILE(E4:E35,0.8)</f>
        <v>1250</v>
      </c>
      <c r="F45" s="46">
        <f>PERCENTILE(F4:F35,0.8)</f>
        <v>208.2</v>
      </c>
      <c r="G45" s="46">
        <f>PERCENTILE(G4:G35,0.8)</f>
        <v>49.2</v>
      </c>
      <c r="H45" s="47">
        <f>PERCENTILE(H4:H35,0.2)</f>
        <v>14.22</v>
      </c>
      <c r="I45" s="47">
        <f>PERCENTILE(I4:I35,0.2)</f>
        <v>11.24</v>
      </c>
      <c r="J45" s="47">
        <f>PERCENTILE(J4:J35,0.2)</f>
        <v>266.39999999999998</v>
      </c>
      <c r="K45" s="47">
        <f>PERCENTILE(K4:K35,0.2)</f>
        <v>290</v>
      </c>
      <c r="L45" s="46">
        <f>PERCENTILE(L4:L35,0.8)</f>
        <v>49.2</v>
      </c>
      <c r="M45" s="46">
        <f>PERCENTILE(M4:M35,0.8)</f>
        <v>10.800000000000004</v>
      </c>
      <c r="N45" s="46">
        <f>PERCENTILE(N4:N35,0.8)</f>
        <v>22.900000000000006</v>
      </c>
      <c r="O45" s="46">
        <f>PERCENTILE(O4:O35,0.8)</f>
        <v>10</v>
      </c>
      <c r="P45" s="46">
        <f>PERCENTILE(P4:P35,0.8)</f>
        <v>13</v>
      </c>
      <c r="Q45" s="47">
        <f>PERCENTILE(Q4:Q35,0.2)</f>
        <v>1.86</v>
      </c>
      <c r="R45" s="47">
        <f>PERCENTILE(R4:R35,0.2)</f>
        <v>9.8140000000000001</v>
      </c>
      <c r="S45" s="46">
        <f>PERCENTILE(S4:S35,0.8)</f>
        <v>35.200000000000003</v>
      </c>
      <c r="T45" s="47">
        <f>PERCENTILE(T4:T35,0.2)</f>
        <v>60.8</v>
      </c>
      <c r="U45" s="47">
        <f>PERCENTILE(U4:U35,0.2)</f>
        <v>1</v>
      </c>
      <c r="V45" s="46">
        <f>PERCENTILE(V4:V35,0.8)</f>
        <v>29</v>
      </c>
      <c r="W45" s="46">
        <f>PERCENTILE(W4:W35,0.8)</f>
        <v>102.2</v>
      </c>
      <c r="X45" s="46">
        <f>PERCENTILE(X4:X35,0.8)</f>
        <v>398</v>
      </c>
    </row>
    <row r="46" spans="1:24" ht="14.65" thickBot="1" x14ac:dyDescent="0.5">
      <c r="A46" s="44"/>
      <c r="B46" s="48">
        <v>90</v>
      </c>
      <c r="C46" s="49">
        <f>PERCENTILE(C4:C35,0.9)</f>
        <v>387.9</v>
      </c>
      <c r="D46" s="49">
        <f>PERCENTILE(D4:D35,0.9)</f>
        <v>420.7</v>
      </c>
      <c r="E46" s="49">
        <f>PERCENTILE(E4:E35,0.9)</f>
        <v>1300</v>
      </c>
      <c r="F46" s="49">
        <f>PERCENTILE(F4:F35,0.9)</f>
        <v>215</v>
      </c>
      <c r="G46" s="49">
        <f>PERCENTILE(G4:G35,0.9)</f>
        <v>50.900000000000006</v>
      </c>
      <c r="H46" s="50">
        <f>PERCENTILE(H4:H35,0.1)</f>
        <v>9.23</v>
      </c>
      <c r="I46" s="50">
        <f>PERCENTILE(I4:I35,0.1)</f>
        <v>8.57</v>
      </c>
      <c r="J46" s="50">
        <f>PERCENTILE(J4:J35,0.1)</f>
        <v>238.6</v>
      </c>
      <c r="K46" s="50">
        <f>PERCENTILE(K4:K35,0.1)</f>
        <v>284.60000000000002</v>
      </c>
      <c r="L46" s="49">
        <f>PERCENTILE(L4:L35,0.9)</f>
        <v>50.3</v>
      </c>
      <c r="M46" s="49">
        <f>PERCENTILE(M4:M35,0.9)</f>
        <v>19.800000000000004</v>
      </c>
      <c r="N46" s="49">
        <f>PERCENTILE(N4:N35,0.9)</f>
        <v>34.80000000000004</v>
      </c>
      <c r="O46" s="49">
        <f>PERCENTILE(O4:O35,0.9)</f>
        <v>13</v>
      </c>
      <c r="P46" s="49">
        <f>PERCENTILE(P4:P35,0.9)</f>
        <v>15.5</v>
      </c>
      <c r="Q46" s="50">
        <f>PERCENTILE(Q4:Q35,0.1)</f>
        <v>1.4000000000000001</v>
      </c>
      <c r="R46" s="50">
        <f>PERCENTILE(R4:R35,0.1)</f>
        <v>8.24</v>
      </c>
      <c r="S46" s="49">
        <f>PERCENTILE(S4:S35,0.9)</f>
        <v>36.1</v>
      </c>
      <c r="T46" s="50">
        <f>PERCENTILE(T4:T35,0.1)</f>
        <v>47</v>
      </c>
      <c r="U46" s="50">
        <f>PERCENTILE(U4:U35,0.1)</f>
        <v>1</v>
      </c>
      <c r="V46" s="49">
        <f>PERCENTILE(V4:V35,0.9)</f>
        <v>33.95000000000001</v>
      </c>
      <c r="W46" s="49">
        <f t="shared" ref="W46:X46" si="1">PERCENTILE(W4:W35,0.9)</f>
        <v>105</v>
      </c>
      <c r="X46" s="49">
        <f t="shared" si="1"/>
        <v>438.00000000000006</v>
      </c>
    </row>
    <row r="47" spans="1:24" ht="14.65" thickTop="1" x14ac:dyDescent="0.45"/>
  </sheetData>
  <mergeCells count="15">
    <mergeCell ref="Q2:Q3"/>
    <mergeCell ref="S2:S3"/>
    <mergeCell ref="U2:U3"/>
    <mergeCell ref="W2:W3"/>
    <mergeCell ref="A1:A3"/>
    <mergeCell ref="C1:D1"/>
    <mergeCell ref="H1:I1"/>
    <mergeCell ref="J1:K1"/>
    <mergeCell ref="O1:P1"/>
    <mergeCell ref="B2:B3"/>
    <mergeCell ref="F2:F3"/>
    <mergeCell ref="G2:G3"/>
    <mergeCell ref="L2:L3"/>
    <mergeCell ref="M2:M3"/>
    <mergeCell ref="N2:N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Vespa</dc:creator>
  <cp:lastModifiedBy>Adam Hromcik</cp:lastModifiedBy>
  <dcterms:created xsi:type="dcterms:W3CDTF">2016-12-08T13:46:42Z</dcterms:created>
  <dcterms:modified xsi:type="dcterms:W3CDTF">2017-01-08T10:32:10Z</dcterms:modified>
</cp:coreProperties>
</file>