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 Vespa\Disk Google\MUNI\vyuka\ANTROPOMOTORIKA\2019\podzim 2019\"/>
    </mc:Choice>
  </mc:AlternateContent>
  <bookViews>
    <workbookView xWindow="0" yWindow="0" windowWidth="38400" windowHeight="17850"/>
  </bookViews>
  <sheets>
    <sheet name="Lis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V69" i="1" l="1"/>
  <c r="V68" i="1"/>
  <c r="V67" i="1"/>
  <c r="X69" i="1" l="1"/>
  <c r="W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X68" i="1"/>
  <c r="W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X67" i="1"/>
  <c r="W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</calcChain>
</file>

<file path=xl/sharedStrings.xml><?xml version="1.0" encoding="utf-8"?>
<sst xmlns="http://schemas.openxmlformats.org/spreadsheetml/2006/main" count="176" uniqueCount="91">
  <si>
    <t>Jméno</t>
  </si>
  <si>
    <t>pohlaví</t>
  </si>
  <si>
    <t>dynamometrie ruční</t>
  </si>
  <si>
    <t>dynamometrie zádová</t>
  </si>
  <si>
    <t>skok daleký</t>
  </si>
  <si>
    <t>skok dosažný</t>
  </si>
  <si>
    <t>zachycení tyče</t>
  </si>
  <si>
    <t>reaktometrie</t>
  </si>
  <si>
    <t>Tapping paží</t>
  </si>
  <si>
    <t>Chůze pozpátku</t>
  </si>
  <si>
    <t>Balancování tyčí</t>
  </si>
  <si>
    <t>pohyblivost v ramenou</t>
  </si>
  <si>
    <t>skok na přesnost</t>
  </si>
  <si>
    <t>překračování tyče</t>
  </si>
  <si>
    <t>předklon v sedě</t>
  </si>
  <si>
    <t>výkrut tyčí</t>
  </si>
  <si>
    <t>plameňák</t>
  </si>
  <si>
    <t>stoj na kladince</t>
  </si>
  <si>
    <t>skok vzad</t>
  </si>
  <si>
    <t>výskok s otočkou</t>
  </si>
  <si>
    <t>[m/z]</t>
  </si>
  <si>
    <t>levá</t>
  </si>
  <si>
    <t>pravá</t>
  </si>
  <si>
    <t>[N]</t>
  </si>
  <si>
    <t>[cm]</t>
  </si>
  <si>
    <t>zrak</t>
  </si>
  <si>
    <t>sluch</t>
  </si>
  <si>
    <t>[n]</t>
  </si>
  <si>
    <t>[s]</t>
  </si>
  <si>
    <t>cm</t>
  </si>
  <si>
    <t>[n/6Os]</t>
  </si>
  <si>
    <t>[ms]</t>
  </si>
  <si>
    <t>z</t>
  </si>
  <si>
    <t>x</t>
  </si>
  <si>
    <t>percentil</t>
  </si>
  <si>
    <t>Benešová, Alena</t>
  </si>
  <si>
    <t>Bibrová, Michaela</t>
  </si>
  <si>
    <t>Blahnová, Vendula</t>
  </si>
  <si>
    <t>Bojanovská, Gabriela</t>
  </si>
  <si>
    <t>Buchtová, Michaela</t>
  </si>
  <si>
    <t>Cenková, Veronika</t>
  </si>
  <si>
    <t>Čapková, Kristýna</t>
  </si>
  <si>
    <t>Dvořáková, Zuzana</t>
  </si>
  <si>
    <t>Fendrichová, Pavla</t>
  </si>
  <si>
    <t>Gombarčíková, Tatiana</t>
  </si>
  <si>
    <t>Gottvaldová, Vendula</t>
  </si>
  <si>
    <t>Györiová, Vendula</t>
  </si>
  <si>
    <t>Haková, Anna</t>
  </si>
  <si>
    <t>Hašková, Lucie</t>
  </si>
  <si>
    <t>Heroschová, Magdalena</t>
  </si>
  <si>
    <t>Hiršová, Zuzana</t>
  </si>
  <si>
    <t>Hobzová, Martina</t>
  </si>
  <si>
    <t>Jiřikovská, Linda</t>
  </si>
  <si>
    <t>Kaldová, Veronika</t>
  </si>
  <si>
    <t>Kallasová, Tereza</t>
  </si>
  <si>
    <t>Kantorová, Karolína</t>
  </si>
  <si>
    <t>Klímová, Sabina</t>
  </si>
  <si>
    <t>Kopecká, Michaela</t>
  </si>
  <si>
    <t>Koutová, Terezie</t>
  </si>
  <si>
    <t>Krištofová, Tereza</t>
  </si>
  <si>
    <t>Kročková, Karin</t>
  </si>
  <si>
    <t>Kšírová, Barbora</t>
  </si>
  <si>
    <t>Kupková, Veronika</t>
  </si>
  <si>
    <t>Kutílková, Veronika</t>
  </si>
  <si>
    <t>Lekešová, Eliška</t>
  </si>
  <si>
    <t>Martínková, Daniela</t>
  </si>
  <si>
    <t>Mlčochová, Erika</t>
  </si>
  <si>
    <t>Mocharová, Iveta</t>
  </si>
  <si>
    <t>Nachtigalová, Nikola</t>
  </si>
  <si>
    <t>Nečasová, Denisa</t>
  </si>
  <si>
    <t>Nováková, Tereza</t>
  </si>
  <si>
    <t>Paulínyová, Nina</t>
  </si>
  <si>
    <t>Podešvová, Barbora</t>
  </si>
  <si>
    <t>Poláková, Andrea</t>
  </si>
  <si>
    <t>Prombergerová, Klára</t>
  </si>
  <si>
    <t>Repáňová, Linda</t>
  </si>
  <si>
    <t>Rýdza, Barbora</t>
  </si>
  <si>
    <t>Saxová, Kristýna</t>
  </si>
  <si>
    <t>Sedláčková, Vendula</t>
  </si>
  <si>
    <t>Slezáková, Tereza</t>
  </si>
  <si>
    <t>Smejkalová, Hana</t>
  </si>
  <si>
    <t>Smetková, Kamila</t>
  </si>
  <si>
    <t>Stillerová, Karolína</t>
  </si>
  <si>
    <t>Šprtová, Karolína</t>
  </si>
  <si>
    <t>Štecová, Kristýna</t>
  </si>
  <si>
    <t>Švubová, Silvie</t>
  </si>
  <si>
    <t>4..2</t>
  </si>
  <si>
    <t>Täuberová, Lenka</t>
  </si>
  <si>
    <t>Urbanová, Markéta</t>
  </si>
  <si>
    <t>Vondráčková, Tereza</t>
  </si>
  <si>
    <t>Záleská,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</si>
</sst>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DAE3F3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FFCF3B"/>
      </patternFill>
    </fill>
    <fill>
      <patternFill patternType="solid">
        <fgColor rgb="FFFFFF00"/>
        <bgColor rgb="FFFFCF3B"/>
      </patternFill>
    </fill>
    <fill>
      <patternFill patternType="solid">
        <fgColor rgb="FFFFE699"/>
        <bgColor rgb="FFFFD96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 wrapText="1"/>
    </xf>
    <xf numFmtId="0" fontId="0" fillId="5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5" fillId="0" borderId="0" xfId="0" applyFont="1"/>
    <xf numFmtId="0" fontId="0" fillId="5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0" fillId="4" borderId="8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zoomScale="80" zoomScaleNormal="80" workbookViewId="0">
      <pane ySplit="3" topLeftCell="A7" activePane="bottomLeft" state="frozen"/>
      <selection pane="bottomLeft" activeCell="AE31" sqref="AE31"/>
    </sheetView>
  </sheetViews>
  <sheetFormatPr defaultRowHeight="14.25"/>
  <cols>
    <col min="1" max="1" width="26" customWidth="1"/>
  </cols>
  <sheetData>
    <row r="1" spans="1:24" ht="42.75">
      <c r="A1" s="59" t="s">
        <v>0</v>
      </c>
      <c r="B1" s="1" t="s">
        <v>1</v>
      </c>
      <c r="C1" s="60" t="s">
        <v>2</v>
      </c>
      <c r="D1" s="60"/>
      <c r="E1" s="1" t="s">
        <v>3</v>
      </c>
      <c r="F1" s="1" t="s">
        <v>4</v>
      </c>
      <c r="G1" s="1" t="s">
        <v>5</v>
      </c>
      <c r="H1" s="60" t="s">
        <v>6</v>
      </c>
      <c r="I1" s="60"/>
      <c r="J1" s="60" t="s">
        <v>7</v>
      </c>
      <c r="K1" s="60"/>
      <c r="L1" s="1" t="s">
        <v>8</v>
      </c>
      <c r="M1" s="1" t="s">
        <v>9</v>
      </c>
      <c r="N1" s="1" t="s">
        <v>10</v>
      </c>
      <c r="O1" s="60" t="s">
        <v>11</v>
      </c>
      <c r="P1" s="60"/>
      <c r="Q1" s="1" t="s">
        <v>12</v>
      </c>
      <c r="R1" s="2" t="s">
        <v>13</v>
      </c>
      <c r="S1" s="1" t="s">
        <v>14</v>
      </c>
      <c r="T1" s="3" t="s">
        <v>15</v>
      </c>
      <c r="U1" s="1" t="s">
        <v>16</v>
      </c>
      <c r="V1" s="3" t="s">
        <v>17</v>
      </c>
      <c r="W1" s="1" t="s">
        <v>18</v>
      </c>
      <c r="X1" s="3" t="s">
        <v>19</v>
      </c>
    </row>
    <row r="2" spans="1:24">
      <c r="A2" s="59"/>
      <c r="B2" s="58" t="s">
        <v>20</v>
      </c>
      <c r="C2" s="4" t="s">
        <v>21</v>
      </c>
      <c r="D2" s="4" t="s">
        <v>22</v>
      </c>
      <c r="E2" s="4" t="s">
        <v>23</v>
      </c>
      <c r="F2" s="58" t="s">
        <v>24</v>
      </c>
      <c r="G2" s="58" t="s">
        <v>24</v>
      </c>
      <c r="H2" s="4" t="s">
        <v>22</v>
      </c>
      <c r="I2" s="5" t="s">
        <v>21</v>
      </c>
      <c r="J2" s="6" t="s">
        <v>25</v>
      </c>
      <c r="K2" s="6" t="s">
        <v>26</v>
      </c>
      <c r="L2" s="58" t="s">
        <v>27</v>
      </c>
      <c r="M2" s="58" t="s">
        <v>27</v>
      </c>
      <c r="N2" s="58" t="s">
        <v>28</v>
      </c>
      <c r="O2" s="4" t="s">
        <v>21</v>
      </c>
      <c r="P2" s="4" t="s">
        <v>22</v>
      </c>
      <c r="Q2" s="58" t="s">
        <v>24</v>
      </c>
      <c r="R2" s="7" t="s">
        <v>28</v>
      </c>
      <c r="S2" s="58" t="s">
        <v>24</v>
      </c>
      <c r="T2" s="8" t="s">
        <v>29</v>
      </c>
      <c r="U2" s="58" t="s">
        <v>30</v>
      </c>
      <c r="V2" s="7" t="s">
        <v>28</v>
      </c>
      <c r="W2" s="58" t="s">
        <v>27</v>
      </c>
      <c r="X2" s="8" t="s">
        <v>29</v>
      </c>
    </row>
    <row r="3" spans="1:24">
      <c r="A3" s="59"/>
      <c r="B3" s="58"/>
      <c r="C3" s="4" t="s">
        <v>23</v>
      </c>
      <c r="D3" s="4" t="s">
        <v>23</v>
      </c>
      <c r="E3" s="4"/>
      <c r="F3" s="58"/>
      <c r="G3" s="58"/>
      <c r="H3" s="4" t="s">
        <v>24</v>
      </c>
      <c r="I3" s="5" t="s">
        <v>24</v>
      </c>
      <c r="J3" s="6" t="s">
        <v>31</v>
      </c>
      <c r="K3" s="6" t="s">
        <v>31</v>
      </c>
      <c r="L3" s="58"/>
      <c r="M3" s="58"/>
      <c r="N3" s="58"/>
      <c r="O3" s="4" t="s">
        <v>24</v>
      </c>
      <c r="P3" s="4" t="s">
        <v>24</v>
      </c>
      <c r="Q3" s="58"/>
      <c r="R3" s="9"/>
      <c r="S3" s="58"/>
      <c r="T3" s="8"/>
      <c r="U3" s="58"/>
      <c r="V3" s="8"/>
      <c r="W3" s="58"/>
      <c r="X3" s="8"/>
    </row>
    <row r="4" spans="1:24" ht="15">
      <c r="A4" s="27" t="s">
        <v>35</v>
      </c>
      <c r="B4" s="28" t="s">
        <v>32</v>
      </c>
      <c r="C4" s="11">
        <v>212</v>
      </c>
      <c r="D4" s="11">
        <v>284</v>
      </c>
      <c r="E4" s="11">
        <v>850</v>
      </c>
      <c r="F4" s="11">
        <v>173</v>
      </c>
      <c r="G4" s="11">
        <v>43</v>
      </c>
      <c r="H4" s="11">
        <v>18.3</v>
      </c>
      <c r="I4" s="12">
        <v>15.6</v>
      </c>
      <c r="J4" s="11">
        <v>287</v>
      </c>
      <c r="K4" s="11">
        <v>236</v>
      </c>
      <c r="L4" s="11">
        <v>46</v>
      </c>
      <c r="M4" s="11">
        <v>3</v>
      </c>
      <c r="N4" s="11">
        <v>2</v>
      </c>
      <c r="O4" s="11">
        <v>-3</v>
      </c>
      <c r="P4" s="11">
        <v>9</v>
      </c>
      <c r="Q4" s="11">
        <v>8</v>
      </c>
      <c r="R4" s="11">
        <v>9</v>
      </c>
      <c r="S4" s="29">
        <v>31</v>
      </c>
      <c r="T4" s="11">
        <v>63</v>
      </c>
      <c r="U4" s="11">
        <v>3</v>
      </c>
      <c r="V4" s="11">
        <v>23</v>
      </c>
      <c r="W4" s="11">
        <v>88</v>
      </c>
      <c r="X4" s="11">
        <v>330</v>
      </c>
    </row>
    <row r="5" spans="1:24" ht="15">
      <c r="A5" s="27" t="s">
        <v>36</v>
      </c>
      <c r="B5" s="30" t="s">
        <v>32</v>
      </c>
      <c r="C5" s="11">
        <v>349</v>
      </c>
      <c r="D5" s="11">
        <v>393</v>
      </c>
      <c r="E5" s="11">
        <v>900</v>
      </c>
      <c r="F5" s="11">
        <v>212</v>
      </c>
      <c r="G5" s="11">
        <v>57</v>
      </c>
      <c r="H5" s="11">
        <v>25.6</v>
      </c>
      <c r="I5" s="12">
        <v>21.8</v>
      </c>
      <c r="J5" s="11">
        <v>281</v>
      </c>
      <c r="K5" s="11">
        <v>307</v>
      </c>
      <c r="L5" s="11">
        <v>45</v>
      </c>
      <c r="M5" s="11">
        <v>1</v>
      </c>
      <c r="N5" s="11">
        <v>3</v>
      </c>
      <c r="O5" s="11">
        <v>8</v>
      </c>
      <c r="P5" s="11">
        <v>15</v>
      </c>
      <c r="Q5" s="11">
        <v>10.5</v>
      </c>
      <c r="R5" s="11">
        <v>11</v>
      </c>
      <c r="S5" s="11">
        <v>29</v>
      </c>
      <c r="T5" s="11" t="s">
        <v>33</v>
      </c>
      <c r="U5" s="11">
        <v>2</v>
      </c>
      <c r="V5" s="11">
        <v>28</v>
      </c>
      <c r="W5" s="31">
        <v>56</v>
      </c>
      <c r="X5" s="11">
        <v>355</v>
      </c>
    </row>
    <row r="6" spans="1:24" ht="15">
      <c r="A6" s="27" t="s">
        <v>37</v>
      </c>
      <c r="B6" s="28" t="s">
        <v>32</v>
      </c>
      <c r="C6" s="11">
        <v>300</v>
      </c>
      <c r="D6" s="11">
        <v>335</v>
      </c>
      <c r="E6" s="11">
        <v>750</v>
      </c>
      <c r="F6" s="11">
        <v>195</v>
      </c>
      <c r="G6" s="11">
        <v>39</v>
      </c>
      <c r="H6" s="11">
        <v>18.2</v>
      </c>
      <c r="I6" s="12">
        <v>23.4</v>
      </c>
      <c r="J6" s="11">
        <v>281</v>
      </c>
      <c r="K6" s="11">
        <v>319</v>
      </c>
      <c r="L6" s="11">
        <v>45</v>
      </c>
      <c r="M6" s="11">
        <v>8</v>
      </c>
      <c r="N6" s="11">
        <v>4</v>
      </c>
      <c r="O6" s="11">
        <v>10</v>
      </c>
      <c r="P6" s="11">
        <v>10</v>
      </c>
      <c r="Q6" s="32">
        <v>8</v>
      </c>
      <c r="R6" s="11">
        <v>12.94</v>
      </c>
      <c r="S6" s="11">
        <v>30</v>
      </c>
      <c r="T6" s="11">
        <v>61</v>
      </c>
      <c r="U6" s="11">
        <v>1</v>
      </c>
      <c r="V6" s="11">
        <v>60</v>
      </c>
      <c r="W6" s="31">
        <v>68</v>
      </c>
      <c r="X6" s="11">
        <v>360</v>
      </c>
    </row>
    <row r="7" spans="1:24" ht="15">
      <c r="A7" s="27" t="s">
        <v>38</v>
      </c>
      <c r="B7" s="28" t="s">
        <v>32</v>
      </c>
      <c r="C7" s="11">
        <v>316</v>
      </c>
      <c r="D7" s="11">
        <v>340</v>
      </c>
      <c r="E7" s="11">
        <v>1250</v>
      </c>
      <c r="F7" s="11">
        <v>191</v>
      </c>
      <c r="G7" s="11">
        <v>39</v>
      </c>
      <c r="H7" s="11">
        <v>50</v>
      </c>
      <c r="I7" s="12">
        <v>18</v>
      </c>
      <c r="J7" s="11">
        <v>269</v>
      </c>
      <c r="K7" s="11">
        <v>325</v>
      </c>
      <c r="L7" s="11">
        <v>51</v>
      </c>
      <c r="M7" s="11">
        <v>5</v>
      </c>
      <c r="N7" s="11">
        <v>11</v>
      </c>
      <c r="O7" s="11">
        <v>3.5</v>
      </c>
      <c r="P7" s="11">
        <v>8</v>
      </c>
      <c r="Q7" s="11">
        <v>3.5</v>
      </c>
      <c r="R7" s="11">
        <v>10</v>
      </c>
      <c r="S7" s="11">
        <v>39.5</v>
      </c>
      <c r="T7" s="11">
        <v>26</v>
      </c>
      <c r="U7" s="11">
        <v>3</v>
      </c>
      <c r="V7" s="11">
        <v>17</v>
      </c>
      <c r="W7" s="11">
        <v>88</v>
      </c>
      <c r="X7" s="11">
        <v>600</v>
      </c>
    </row>
    <row r="8" spans="1:24" ht="15">
      <c r="A8" s="27" t="s">
        <v>39</v>
      </c>
      <c r="B8" s="30" t="s">
        <v>32</v>
      </c>
      <c r="C8" s="33">
        <v>354</v>
      </c>
      <c r="D8" s="33">
        <v>346</v>
      </c>
      <c r="E8" s="33">
        <v>950</v>
      </c>
      <c r="F8" s="33">
        <v>220</v>
      </c>
      <c r="G8" s="33">
        <v>51</v>
      </c>
      <c r="H8" s="33">
        <v>16.600000000000001</v>
      </c>
      <c r="I8" s="34">
        <v>18</v>
      </c>
      <c r="J8" s="33">
        <v>313</v>
      </c>
      <c r="K8" s="33">
        <v>314</v>
      </c>
      <c r="L8" s="33">
        <v>51</v>
      </c>
      <c r="M8" s="33">
        <v>3</v>
      </c>
      <c r="N8" s="33">
        <v>2.8</v>
      </c>
      <c r="O8" s="33">
        <v>10</v>
      </c>
      <c r="P8" s="33">
        <v>8</v>
      </c>
      <c r="Q8" s="33">
        <v>7</v>
      </c>
      <c r="R8" s="33">
        <v>10.7</v>
      </c>
      <c r="S8" s="33">
        <v>21</v>
      </c>
      <c r="T8" s="11">
        <v>66</v>
      </c>
      <c r="U8" s="11">
        <v>1</v>
      </c>
      <c r="V8" s="11">
        <v>54.5</v>
      </c>
      <c r="W8" s="11">
        <v>103</v>
      </c>
      <c r="X8" s="11">
        <v>400</v>
      </c>
    </row>
    <row r="9" spans="1:24" ht="15">
      <c r="A9" s="27" t="s">
        <v>40</v>
      </c>
      <c r="B9" s="30" t="s">
        <v>32</v>
      </c>
      <c r="C9" s="11">
        <v>199</v>
      </c>
      <c r="D9" s="11">
        <v>207</v>
      </c>
      <c r="E9" s="11">
        <v>1000</v>
      </c>
      <c r="F9" s="11">
        <v>195</v>
      </c>
      <c r="G9" s="11">
        <v>45</v>
      </c>
      <c r="H9" s="11">
        <v>20.3</v>
      </c>
      <c r="I9" s="11">
        <v>17.3</v>
      </c>
      <c r="J9" s="11">
        <v>281</v>
      </c>
      <c r="K9" s="11">
        <v>268</v>
      </c>
      <c r="L9" s="11">
        <v>39</v>
      </c>
      <c r="M9" s="11">
        <v>2</v>
      </c>
      <c r="N9" s="11">
        <v>11.5</v>
      </c>
      <c r="O9" s="11">
        <v>-6</v>
      </c>
      <c r="P9" s="11">
        <v>2</v>
      </c>
      <c r="Q9" s="11">
        <v>-1.5</v>
      </c>
      <c r="R9" s="11">
        <v>9.0299999999999994</v>
      </c>
      <c r="S9" s="11">
        <v>38</v>
      </c>
      <c r="T9" s="11">
        <v>54</v>
      </c>
      <c r="U9" s="11">
        <v>1</v>
      </c>
      <c r="V9" s="11">
        <v>60</v>
      </c>
      <c r="W9" s="11">
        <v>90</v>
      </c>
      <c r="X9" s="11">
        <v>370</v>
      </c>
    </row>
    <row r="10" spans="1:24" ht="15">
      <c r="A10" s="27" t="s">
        <v>41</v>
      </c>
      <c r="B10" s="35" t="s">
        <v>32</v>
      </c>
      <c r="C10" s="36">
        <v>256</v>
      </c>
      <c r="D10" s="36">
        <v>319</v>
      </c>
      <c r="E10" s="36">
        <v>630</v>
      </c>
      <c r="F10" s="36">
        <v>183</v>
      </c>
      <c r="G10" s="36">
        <v>44</v>
      </c>
      <c r="H10" s="36">
        <v>16.3</v>
      </c>
      <c r="I10" s="37">
        <v>19</v>
      </c>
      <c r="J10" s="36">
        <v>260</v>
      </c>
      <c r="K10" s="36">
        <v>222</v>
      </c>
      <c r="L10" s="36">
        <v>46</v>
      </c>
      <c r="M10" s="36">
        <v>3</v>
      </c>
      <c r="N10" s="36">
        <v>11</v>
      </c>
      <c r="O10" s="36">
        <v>12.5</v>
      </c>
      <c r="P10" s="36">
        <v>15</v>
      </c>
      <c r="Q10" s="36">
        <v>7</v>
      </c>
      <c r="R10" s="36">
        <v>10.199999999999999</v>
      </c>
      <c r="S10" s="36">
        <v>26</v>
      </c>
      <c r="T10" s="36">
        <v>67</v>
      </c>
      <c r="U10" s="36">
        <v>5</v>
      </c>
      <c r="V10" s="36">
        <v>10.5</v>
      </c>
      <c r="W10" s="11">
        <v>89</v>
      </c>
      <c r="X10" s="11">
        <v>360</v>
      </c>
    </row>
    <row r="11" spans="1:24" ht="15">
      <c r="A11" s="27" t="s">
        <v>42</v>
      </c>
      <c r="B11" s="30" t="s">
        <v>32</v>
      </c>
      <c r="C11" s="11">
        <v>293</v>
      </c>
      <c r="D11" s="11">
        <v>338</v>
      </c>
      <c r="E11" s="11">
        <v>720</v>
      </c>
      <c r="F11" s="11">
        <v>173</v>
      </c>
      <c r="G11" s="11">
        <v>38</v>
      </c>
      <c r="H11" s="11">
        <v>17.3</v>
      </c>
      <c r="I11" s="12">
        <v>13</v>
      </c>
      <c r="J11" s="11">
        <v>266</v>
      </c>
      <c r="K11" s="11">
        <v>257</v>
      </c>
      <c r="L11" s="38">
        <v>49</v>
      </c>
      <c r="M11" s="38">
        <v>2</v>
      </c>
      <c r="N11" s="38">
        <v>4.9000000000000004</v>
      </c>
      <c r="O11" s="11">
        <v>-9</v>
      </c>
      <c r="P11" s="11">
        <v>3</v>
      </c>
      <c r="Q11" s="11">
        <v>4.5</v>
      </c>
      <c r="R11" s="11">
        <v>17.3</v>
      </c>
      <c r="S11" s="11">
        <v>31</v>
      </c>
      <c r="T11" s="11">
        <v>86</v>
      </c>
      <c r="U11" s="11">
        <v>2</v>
      </c>
      <c r="V11" s="11">
        <v>23</v>
      </c>
      <c r="W11" s="11">
        <v>58</v>
      </c>
      <c r="X11" s="11">
        <v>360</v>
      </c>
    </row>
    <row r="12" spans="1:24" ht="15">
      <c r="A12" s="27" t="s">
        <v>43</v>
      </c>
      <c r="B12" s="30" t="s">
        <v>32</v>
      </c>
      <c r="C12" s="11">
        <v>314</v>
      </c>
      <c r="D12" s="11">
        <v>353</v>
      </c>
      <c r="E12" s="11">
        <v>750</v>
      </c>
      <c r="F12" s="11" t="s">
        <v>33</v>
      </c>
      <c r="G12" s="11">
        <v>29</v>
      </c>
      <c r="H12" s="11">
        <v>12.3</v>
      </c>
      <c r="I12" s="12">
        <v>15</v>
      </c>
      <c r="J12" s="11">
        <v>266</v>
      </c>
      <c r="K12" s="11">
        <v>238</v>
      </c>
      <c r="L12" s="11">
        <v>48</v>
      </c>
      <c r="M12" s="11">
        <v>1</v>
      </c>
      <c r="N12" s="11">
        <v>7.8</v>
      </c>
      <c r="O12" s="11">
        <v>1</v>
      </c>
      <c r="P12" s="11">
        <v>4</v>
      </c>
      <c r="Q12" s="11">
        <v>5</v>
      </c>
      <c r="R12" s="11">
        <v>14</v>
      </c>
      <c r="S12" s="11">
        <v>41</v>
      </c>
      <c r="T12" s="11">
        <v>89</v>
      </c>
      <c r="U12" s="11">
        <v>1</v>
      </c>
      <c r="V12" s="11">
        <v>27.5</v>
      </c>
      <c r="W12" s="11">
        <v>57</v>
      </c>
      <c r="X12" s="11">
        <v>340</v>
      </c>
    </row>
    <row r="13" spans="1:24" ht="15">
      <c r="A13" s="27" t="s">
        <v>44</v>
      </c>
      <c r="B13" s="30" t="s">
        <v>32</v>
      </c>
      <c r="C13" s="11">
        <v>297</v>
      </c>
      <c r="D13" s="11">
        <v>314</v>
      </c>
      <c r="E13" s="11">
        <v>990</v>
      </c>
      <c r="F13" s="11">
        <v>199</v>
      </c>
      <c r="G13" s="11">
        <v>35</v>
      </c>
      <c r="H13" s="11">
        <v>19.3</v>
      </c>
      <c r="I13" s="12">
        <v>10.6</v>
      </c>
      <c r="J13" s="11">
        <v>250</v>
      </c>
      <c r="K13" s="11">
        <v>267</v>
      </c>
      <c r="L13" s="38">
        <v>46</v>
      </c>
      <c r="M13" s="11">
        <v>5</v>
      </c>
      <c r="N13" s="11">
        <v>12.5</v>
      </c>
      <c r="O13" s="11">
        <v>16</v>
      </c>
      <c r="P13" s="11">
        <v>16</v>
      </c>
      <c r="Q13" s="11">
        <v>1</v>
      </c>
      <c r="R13" s="11">
        <v>21.25</v>
      </c>
      <c r="S13" s="11">
        <v>33</v>
      </c>
      <c r="T13" s="11">
        <v>20</v>
      </c>
      <c r="U13" s="11">
        <v>6</v>
      </c>
      <c r="V13" s="11">
        <v>51.5</v>
      </c>
      <c r="W13" s="11">
        <v>130</v>
      </c>
      <c r="X13" s="11">
        <v>630</v>
      </c>
    </row>
    <row r="14" spans="1:24" ht="15">
      <c r="A14" s="27" t="s">
        <v>45</v>
      </c>
      <c r="B14" s="30" t="s">
        <v>32</v>
      </c>
      <c r="C14" s="11">
        <v>233</v>
      </c>
      <c r="D14" s="11">
        <v>237</v>
      </c>
      <c r="E14" s="11">
        <v>1150</v>
      </c>
      <c r="F14" s="11">
        <v>191</v>
      </c>
      <c r="G14" s="11">
        <v>49</v>
      </c>
      <c r="H14" s="11">
        <v>21.6</v>
      </c>
      <c r="I14" s="12">
        <v>14.3</v>
      </c>
      <c r="J14" s="11">
        <v>330</v>
      </c>
      <c r="K14" s="11">
        <v>570</v>
      </c>
      <c r="L14" s="38">
        <v>42</v>
      </c>
      <c r="M14" s="11">
        <v>2</v>
      </c>
      <c r="N14" s="11">
        <v>2.2999999999999998</v>
      </c>
      <c r="O14" s="11">
        <v>-15</v>
      </c>
      <c r="P14" s="11">
        <v>2</v>
      </c>
      <c r="Q14" s="11">
        <v>5.5</v>
      </c>
      <c r="R14" s="11">
        <v>13.6</v>
      </c>
      <c r="S14" s="11">
        <v>37</v>
      </c>
      <c r="T14" s="11">
        <v>65</v>
      </c>
      <c r="U14" s="11">
        <v>7</v>
      </c>
      <c r="V14" s="11">
        <v>11.5</v>
      </c>
      <c r="W14" s="11">
        <v>115</v>
      </c>
      <c r="X14" s="11">
        <v>450</v>
      </c>
    </row>
    <row r="15" spans="1:24" ht="15">
      <c r="A15" s="27" t="s">
        <v>46</v>
      </c>
      <c r="B15" s="28" t="s">
        <v>32</v>
      </c>
      <c r="C15" s="13">
        <v>263</v>
      </c>
      <c r="D15" s="13">
        <v>250</v>
      </c>
      <c r="E15" s="13">
        <v>900</v>
      </c>
      <c r="F15" s="13">
        <v>165</v>
      </c>
      <c r="G15" s="13">
        <v>28</v>
      </c>
      <c r="H15" s="13">
        <v>13.66</v>
      </c>
      <c r="I15" s="14">
        <v>11.32</v>
      </c>
      <c r="J15" s="13">
        <v>279</v>
      </c>
      <c r="K15" s="13">
        <v>270</v>
      </c>
      <c r="L15" s="13">
        <v>45</v>
      </c>
      <c r="M15" s="13">
        <v>3</v>
      </c>
      <c r="N15" s="13">
        <v>2.2000000000000002</v>
      </c>
      <c r="O15" s="39">
        <v>-1</v>
      </c>
      <c r="P15" s="13">
        <v>-2</v>
      </c>
      <c r="Q15" s="13">
        <v>9.5</v>
      </c>
      <c r="R15" s="13">
        <v>11.5</v>
      </c>
      <c r="S15" s="13">
        <v>32</v>
      </c>
      <c r="T15" s="13">
        <v>96</v>
      </c>
      <c r="U15" s="13">
        <v>1</v>
      </c>
      <c r="V15" s="13">
        <v>3.5</v>
      </c>
      <c r="W15" s="13">
        <v>68</v>
      </c>
      <c r="X15" s="13">
        <v>360</v>
      </c>
    </row>
    <row r="16" spans="1:24" ht="15">
      <c r="A16" s="27" t="s">
        <v>47</v>
      </c>
      <c r="B16" s="30" t="s">
        <v>32</v>
      </c>
      <c r="C16" s="13">
        <v>330</v>
      </c>
      <c r="D16" s="13">
        <v>304</v>
      </c>
      <c r="E16" s="13">
        <v>920</v>
      </c>
      <c r="F16" s="13">
        <v>189</v>
      </c>
      <c r="G16" s="13">
        <v>37</v>
      </c>
      <c r="H16" s="13">
        <v>19.600000000000001</v>
      </c>
      <c r="I16" s="14">
        <v>21</v>
      </c>
      <c r="J16" s="13">
        <v>252</v>
      </c>
      <c r="K16" s="13">
        <v>235</v>
      </c>
      <c r="L16" s="13">
        <v>42</v>
      </c>
      <c r="M16" s="13">
        <v>9</v>
      </c>
      <c r="N16" s="13">
        <v>9.32</v>
      </c>
      <c r="O16" s="13">
        <v>-3</v>
      </c>
      <c r="P16" s="13">
        <v>2.5</v>
      </c>
      <c r="Q16" s="13">
        <v>6.5</v>
      </c>
      <c r="R16" s="13">
        <v>17.71</v>
      </c>
      <c r="S16" s="13">
        <v>28</v>
      </c>
      <c r="T16" s="13">
        <v>83</v>
      </c>
      <c r="U16" s="13">
        <v>1</v>
      </c>
      <c r="V16" s="13">
        <v>60</v>
      </c>
      <c r="W16" s="13">
        <v>98</v>
      </c>
      <c r="X16" s="13">
        <v>400</v>
      </c>
    </row>
    <row r="17" spans="1:24" ht="15">
      <c r="A17" s="27" t="s">
        <v>48</v>
      </c>
      <c r="B17" s="30" t="s">
        <v>32</v>
      </c>
      <c r="C17" s="13">
        <v>315</v>
      </c>
      <c r="D17" s="13">
        <v>334</v>
      </c>
      <c r="E17" s="13">
        <v>920</v>
      </c>
      <c r="F17" s="13">
        <v>190</v>
      </c>
      <c r="G17" s="13">
        <v>34</v>
      </c>
      <c r="H17" s="13">
        <v>18.600000000000001</v>
      </c>
      <c r="I17" s="14">
        <v>16</v>
      </c>
      <c r="J17" s="13">
        <v>234</v>
      </c>
      <c r="K17" s="13">
        <v>267</v>
      </c>
      <c r="L17" s="15">
        <v>47</v>
      </c>
      <c r="M17" s="13">
        <v>2</v>
      </c>
      <c r="N17" s="13">
        <v>6.85</v>
      </c>
      <c r="O17" s="13">
        <v>11.5</v>
      </c>
      <c r="P17" s="13">
        <v>11</v>
      </c>
      <c r="Q17" s="13">
        <v>15.3</v>
      </c>
      <c r="R17" s="13">
        <v>12.8</v>
      </c>
      <c r="S17" s="13">
        <v>35</v>
      </c>
      <c r="T17" s="13">
        <v>77</v>
      </c>
      <c r="U17" s="13">
        <v>1</v>
      </c>
      <c r="V17" s="13">
        <v>54</v>
      </c>
      <c r="W17" s="13">
        <v>80</v>
      </c>
      <c r="X17" s="13">
        <v>420</v>
      </c>
    </row>
    <row r="18" spans="1:24" ht="15">
      <c r="A18" s="27" t="s">
        <v>49</v>
      </c>
      <c r="B18" s="30" t="s">
        <v>32</v>
      </c>
      <c r="C18" s="13">
        <v>366</v>
      </c>
      <c r="D18" s="13">
        <v>356</v>
      </c>
      <c r="E18" s="13">
        <v>1350</v>
      </c>
      <c r="F18" s="13">
        <v>195</v>
      </c>
      <c r="G18" s="13">
        <v>37</v>
      </c>
      <c r="H18" s="13">
        <v>10</v>
      </c>
      <c r="I18" s="14">
        <v>11.3</v>
      </c>
      <c r="J18" s="13">
        <v>252</v>
      </c>
      <c r="K18" s="13">
        <v>238</v>
      </c>
      <c r="L18" s="15">
        <v>45</v>
      </c>
      <c r="M18" s="13">
        <v>1</v>
      </c>
      <c r="N18" s="13">
        <v>3.4</v>
      </c>
      <c r="O18" s="13">
        <v>9</v>
      </c>
      <c r="P18" s="13">
        <v>11</v>
      </c>
      <c r="Q18" s="13">
        <v>21</v>
      </c>
      <c r="R18" s="11" t="s">
        <v>33</v>
      </c>
      <c r="S18" s="13">
        <v>29</v>
      </c>
      <c r="T18" s="13">
        <v>86</v>
      </c>
      <c r="U18" s="13">
        <v>5</v>
      </c>
      <c r="V18" s="13">
        <v>27.9</v>
      </c>
      <c r="W18" s="13">
        <v>95</v>
      </c>
      <c r="X18" s="13">
        <v>360</v>
      </c>
    </row>
    <row r="19" spans="1:24" ht="15">
      <c r="A19" s="27" t="s">
        <v>50</v>
      </c>
      <c r="B19" s="30" t="s">
        <v>32</v>
      </c>
      <c r="C19" s="11">
        <v>253</v>
      </c>
      <c r="D19" s="11">
        <v>300</v>
      </c>
      <c r="E19" s="11">
        <v>900</v>
      </c>
      <c r="F19" s="11">
        <v>205</v>
      </c>
      <c r="G19" s="11">
        <v>40</v>
      </c>
      <c r="H19" s="11">
        <v>15</v>
      </c>
      <c r="I19" s="12">
        <v>16.3</v>
      </c>
      <c r="J19" s="11">
        <v>315</v>
      </c>
      <c r="K19" s="11">
        <v>279</v>
      </c>
      <c r="L19" s="11">
        <v>40</v>
      </c>
      <c r="M19" s="38">
        <v>3</v>
      </c>
      <c r="N19" s="11">
        <v>16</v>
      </c>
      <c r="O19" s="11">
        <v>11</v>
      </c>
      <c r="P19" s="11">
        <v>10</v>
      </c>
      <c r="Q19" s="11">
        <v>6</v>
      </c>
      <c r="R19" s="11">
        <v>7</v>
      </c>
      <c r="S19" s="11">
        <v>39</v>
      </c>
      <c r="T19" s="11">
        <v>47</v>
      </c>
      <c r="U19" s="11">
        <v>4</v>
      </c>
      <c r="V19" s="11">
        <v>47</v>
      </c>
      <c r="W19" s="38">
        <v>100</v>
      </c>
      <c r="X19" s="11">
        <v>395</v>
      </c>
    </row>
    <row r="20" spans="1:24" ht="15">
      <c r="A20" s="27" t="s">
        <v>51</v>
      </c>
      <c r="B20" s="30" t="s">
        <v>32</v>
      </c>
      <c r="C20" s="13">
        <v>263</v>
      </c>
      <c r="D20" s="13">
        <v>325</v>
      </c>
      <c r="E20" s="13">
        <v>1000</v>
      </c>
      <c r="F20" s="13">
        <v>140</v>
      </c>
      <c r="G20" s="13">
        <v>37</v>
      </c>
      <c r="H20" s="13">
        <v>17.8</v>
      </c>
      <c r="I20" s="14">
        <v>16</v>
      </c>
      <c r="J20" s="13">
        <v>287</v>
      </c>
      <c r="K20" s="13">
        <v>410</v>
      </c>
      <c r="L20" s="13">
        <v>37</v>
      </c>
      <c r="M20" s="13">
        <v>1</v>
      </c>
      <c r="N20" s="13">
        <v>1.66</v>
      </c>
      <c r="O20" s="13">
        <v>8</v>
      </c>
      <c r="P20" s="13">
        <v>11</v>
      </c>
      <c r="Q20" s="13">
        <v>3</v>
      </c>
      <c r="R20" s="13">
        <v>12.45</v>
      </c>
      <c r="S20" s="13">
        <v>33</v>
      </c>
      <c r="T20" s="11">
        <v>38</v>
      </c>
      <c r="U20" s="13">
        <v>1</v>
      </c>
      <c r="V20" s="61">
        <v>43</v>
      </c>
      <c r="W20" s="13">
        <v>60</v>
      </c>
      <c r="X20" s="13">
        <v>340</v>
      </c>
    </row>
    <row r="21" spans="1:24" ht="15">
      <c r="A21" s="27" t="s">
        <v>52</v>
      </c>
      <c r="B21" s="30" t="s">
        <v>32</v>
      </c>
      <c r="C21" s="13">
        <v>317</v>
      </c>
      <c r="D21" s="13">
        <v>318</v>
      </c>
      <c r="E21" s="13">
        <v>750</v>
      </c>
      <c r="F21" s="13">
        <v>170</v>
      </c>
      <c r="G21" s="13">
        <v>50</v>
      </c>
      <c r="H21" s="13">
        <v>15.6</v>
      </c>
      <c r="I21" s="14">
        <v>15.6</v>
      </c>
      <c r="J21" s="13">
        <v>277</v>
      </c>
      <c r="K21" s="13">
        <v>361</v>
      </c>
      <c r="L21" s="13">
        <v>48</v>
      </c>
      <c r="M21" s="13">
        <v>5</v>
      </c>
      <c r="N21" s="15">
        <v>2.5</v>
      </c>
      <c r="O21" s="13">
        <v>-16</v>
      </c>
      <c r="P21" s="13">
        <v>0</v>
      </c>
      <c r="Q21" s="13">
        <v>3</v>
      </c>
      <c r="R21" s="13">
        <v>11</v>
      </c>
      <c r="S21" s="13">
        <v>24</v>
      </c>
      <c r="T21" s="13">
        <v>88</v>
      </c>
      <c r="U21" s="13">
        <v>1</v>
      </c>
      <c r="V21" s="13">
        <v>60</v>
      </c>
      <c r="W21" s="15">
        <v>110</v>
      </c>
      <c r="X21" s="13">
        <v>380</v>
      </c>
    </row>
    <row r="22" spans="1:24" ht="15">
      <c r="A22" s="27" t="s">
        <v>53</v>
      </c>
      <c r="B22" s="30" t="s">
        <v>32</v>
      </c>
      <c r="C22" s="11">
        <v>451</v>
      </c>
      <c r="D22" s="11">
        <v>433</v>
      </c>
      <c r="E22" s="11">
        <v>800</v>
      </c>
      <c r="F22" s="11">
        <v>205</v>
      </c>
      <c r="G22" s="11">
        <v>40</v>
      </c>
      <c r="H22" s="11">
        <v>19.2</v>
      </c>
      <c r="I22" s="12">
        <v>23.4</v>
      </c>
      <c r="J22" s="11">
        <v>229</v>
      </c>
      <c r="K22" s="11">
        <v>263</v>
      </c>
      <c r="L22" s="11">
        <v>49</v>
      </c>
      <c r="M22" s="11">
        <v>8</v>
      </c>
      <c r="N22" s="11">
        <v>4.8</v>
      </c>
      <c r="O22" s="11">
        <v>13</v>
      </c>
      <c r="P22" s="11">
        <v>7</v>
      </c>
      <c r="Q22" s="11">
        <v>3</v>
      </c>
      <c r="R22" s="11">
        <v>11.2</v>
      </c>
      <c r="S22" s="29">
        <v>23</v>
      </c>
      <c r="T22" s="11">
        <v>83</v>
      </c>
      <c r="U22" s="11">
        <v>1</v>
      </c>
      <c r="V22" s="11">
        <v>22</v>
      </c>
      <c r="W22" s="11">
        <v>115</v>
      </c>
      <c r="X22" s="11">
        <v>480</v>
      </c>
    </row>
    <row r="23" spans="1:24" ht="15">
      <c r="A23" s="27" t="s">
        <v>54</v>
      </c>
      <c r="B23" s="10" t="s">
        <v>32</v>
      </c>
      <c r="C23" s="13">
        <v>277</v>
      </c>
      <c r="D23" s="13">
        <v>309</v>
      </c>
      <c r="E23" s="13">
        <v>650</v>
      </c>
      <c r="F23" s="11" t="s">
        <v>33</v>
      </c>
      <c r="G23" s="13">
        <v>42</v>
      </c>
      <c r="H23" s="13">
        <v>21.3</v>
      </c>
      <c r="I23" s="14">
        <v>16</v>
      </c>
      <c r="J23" s="13">
        <v>261</v>
      </c>
      <c r="K23" s="13">
        <v>257</v>
      </c>
      <c r="L23" s="15">
        <v>44</v>
      </c>
      <c r="M23" s="15">
        <v>2</v>
      </c>
      <c r="N23" s="13">
        <v>5</v>
      </c>
      <c r="O23" s="13">
        <v>0</v>
      </c>
      <c r="P23" s="13">
        <v>6</v>
      </c>
      <c r="Q23" s="13">
        <v>25</v>
      </c>
      <c r="R23" s="13">
        <v>10.199999999999999</v>
      </c>
      <c r="S23" s="13">
        <v>32</v>
      </c>
      <c r="T23" s="11">
        <v>73</v>
      </c>
      <c r="U23" s="13">
        <v>3</v>
      </c>
      <c r="V23" s="13">
        <v>29.5</v>
      </c>
      <c r="W23" s="15">
        <v>70</v>
      </c>
      <c r="X23" s="13">
        <v>420</v>
      </c>
    </row>
    <row r="24" spans="1:24" ht="15">
      <c r="A24" s="27" t="s">
        <v>55</v>
      </c>
      <c r="B24" s="10" t="s">
        <v>32</v>
      </c>
      <c r="C24" s="11">
        <v>315</v>
      </c>
      <c r="D24" s="11">
        <v>273</v>
      </c>
      <c r="E24" s="11">
        <v>900</v>
      </c>
      <c r="F24" s="11">
        <v>220</v>
      </c>
      <c r="G24" s="11">
        <v>43</v>
      </c>
      <c r="H24" s="11">
        <v>12.3</v>
      </c>
      <c r="I24" s="12">
        <v>15.6</v>
      </c>
      <c r="J24" s="11">
        <v>260</v>
      </c>
      <c r="K24" s="11">
        <v>234</v>
      </c>
      <c r="L24" s="38">
        <v>47</v>
      </c>
      <c r="M24" s="38">
        <v>3</v>
      </c>
      <c r="N24" s="11">
        <v>3.6</v>
      </c>
      <c r="O24" s="11">
        <v>2</v>
      </c>
      <c r="P24" s="11">
        <v>0</v>
      </c>
      <c r="Q24" s="11">
        <v>2</v>
      </c>
      <c r="R24" s="11">
        <v>11.5</v>
      </c>
      <c r="S24" s="11">
        <v>30</v>
      </c>
      <c r="T24" s="11">
        <v>75</v>
      </c>
      <c r="U24" s="11">
        <v>3</v>
      </c>
      <c r="V24" s="11">
        <v>21</v>
      </c>
      <c r="W24" s="38">
        <v>110</v>
      </c>
      <c r="X24" s="11">
        <v>360</v>
      </c>
    </row>
    <row r="25" spans="1:24" ht="15">
      <c r="A25" s="27" t="s">
        <v>56</v>
      </c>
      <c r="B25" s="40" t="s">
        <v>32</v>
      </c>
      <c r="C25" s="41">
        <v>360</v>
      </c>
      <c r="D25" s="41">
        <v>440</v>
      </c>
      <c r="E25" s="41">
        <v>950</v>
      </c>
      <c r="F25" s="41">
        <v>215</v>
      </c>
      <c r="G25" s="41">
        <v>30</v>
      </c>
      <c r="H25" s="41">
        <v>28.6</v>
      </c>
      <c r="I25" s="42">
        <v>28.3</v>
      </c>
      <c r="J25" s="41">
        <v>287</v>
      </c>
      <c r="K25" s="41">
        <v>275</v>
      </c>
      <c r="L25" s="43">
        <v>52</v>
      </c>
      <c r="M25" s="41">
        <v>2</v>
      </c>
      <c r="N25" s="41">
        <v>4.5999999999999996</v>
      </c>
      <c r="O25" s="41">
        <v>3</v>
      </c>
      <c r="P25" s="41">
        <v>-7</v>
      </c>
      <c r="Q25" s="41">
        <v>4</v>
      </c>
      <c r="R25" s="41">
        <v>13.9</v>
      </c>
      <c r="S25" s="41">
        <v>47</v>
      </c>
      <c r="T25" s="41">
        <v>85</v>
      </c>
      <c r="U25" s="41">
        <v>3</v>
      </c>
      <c r="V25" s="41">
        <v>5.6</v>
      </c>
      <c r="W25" s="41">
        <v>110</v>
      </c>
      <c r="X25" s="41">
        <v>370</v>
      </c>
    </row>
    <row r="26" spans="1:24" ht="15">
      <c r="A26" s="27" t="s">
        <v>57</v>
      </c>
      <c r="B26" s="44" t="s">
        <v>32</v>
      </c>
      <c r="C26" s="45">
        <v>343</v>
      </c>
      <c r="D26" s="45">
        <v>311</v>
      </c>
      <c r="E26" s="45">
        <v>800</v>
      </c>
      <c r="F26" s="45">
        <v>155</v>
      </c>
      <c r="G26" s="45">
        <v>28</v>
      </c>
      <c r="H26" s="45">
        <v>15.3</v>
      </c>
      <c r="I26" s="46">
        <v>22.6</v>
      </c>
      <c r="J26" s="45">
        <v>256</v>
      </c>
      <c r="K26" s="45">
        <v>238</v>
      </c>
      <c r="L26" s="45">
        <v>42.5</v>
      </c>
      <c r="M26" s="47">
        <v>4</v>
      </c>
      <c r="N26" s="45">
        <v>4</v>
      </c>
      <c r="O26" s="45">
        <v>-1</v>
      </c>
      <c r="P26" s="45">
        <v>12</v>
      </c>
      <c r="Q26" s="45">
        <v>11</v>
      </c>
      <c r="R26" s="45">
        <v>15</v>
      </c>
      <c r="S26" s="45">
        <v>27</v>
      </c>
      <c r="T26" s="48" t="s">
        <v>33</v>
      </c>
      <c r="U26" s="45">
        <v>1</v>
      </c>
      <c r="V26" s="45">
        <v>5</v>
      </c>
      <c r="W26" s="47">
        <v>71</v>
      </c>
      <c r="X26" s="45">
        <v>350</v>
      </c>
    </row>
    <row r="27" spans="1:24" ht="15">
      <c r="A27" s="27" t="s">
        <v>58</v>
      </c>
      <c r="B27" s="49" t="s">
        <v>32</v>
      </c>
      <c r="C27" s="48">
        <v>314</v>
      </c>
      <c r="D27" s="48">
        <v>276</v>
      </c>
      <c r="E27" s="48">
        <v>900</v>
      </c>
      <c r="F27" s="48">
        <v>195</v>
      </c>
      <c r="G27" s="48">
        <v>40</v>
      </c>
      <c r="H27" s="48">
        <v>22.6</v>
      </c>
      <c r="I27" s="50">
        <v>24</v>
      </c>
      <c r="J27" s="48">
        <v>287</v>
      </c>
      <c r="K27" s="48">
        <v>232</v>
      </c>
      <c r="L27" s="48">
        <v>41</v>
      </c>
      <c r="M27" s="48">
        <v>3</v>
      </c>
      <c r="N27" s="48">
        <v>3</v>
      </c>
      <c r="O27" s="48">
        <v>11</v>
      </c>
      <c r="P27" s="48">
        <v>9</v>
      </c>
      <c r="Q27" s="48">
        <v>14</v>
      </c>
      <c r="R27" s="48">
        <v>11</v>
      </c>
      <c r="S27" s="51">
        <v>35</v>
      </c>
      <c r="T27" s="48">
        <v>92</v>
      </c>
      <c r="U27" s="48">
        <v>4</v>
      </c>
      <c r="V27" s="48">
        <v>40.5</v>
      </c>
      <c r="W27" s="48">
        <v>71</v>
      </c>
      <c r="X27" s="48">
        <v>600</v>
      </c>
    </row>
    <row r="28" spans="1:24" ht="15">
      <c r="A28" s="27" t="s">
        <v>59</v>
      </c>
      <c r="B28" s="44" t="s">
        <v>32</v>
      </c>
      <c r="C28" s="45">
        <v>264</v>
      </c>
      <c r="D28" s="45">
        <v>316</v>
      </c>
      <c r="E28" s="45">
        <v>650</v>
      </c>
      <c r="F28" s="48">
        <v>205</v>
      </c>
      <c r="G28" s="48" t="s">
        <v>33</v>
      </c>
      <c r="H28" s="45">
        <v>10.3</v>
      </c>
      <c r="I28" s="46">
        <v>12</v>
      </c>
      <c r="J28" s="45">
        <v>256</v>
      </c>
      <c r="K28" s="45">
        <v>287</v>
      </c>
      <c r="L28" s="45">
        <v>50</v>
      </c>
      <c r="M28" s="45">
        <v>2</v>
      </c>
      <c r="N28" s="45">
        <v>2.9</v>
      </c>
      <c r="O28" s="45">
        <v>6</v>
      </c>
      <c r="P28" s="45">
        <v>6</v>
      </c>
      <c r="Q28" s="45">
        <v>3</v>
      </c>
      <c r="R28" s="45">
        <v>15</v>
      </c>
      <c r="S28" s="45">
        <v>20</v>
      </c>
      <c r="T28" s="48">
        <v>58</v>
      </c>
      <c r="U28" s="45">
        <v>1</v>
      </c>
      <c r="V28" s="45">
        <v>54.5</v>
      </c>
      <c r="W28" s="45">
        <v>78</v>
      </c>
      <c r="X28" s="45">
        <v>360</v>
      </c>
    </row>
    <row r="29" spans="1:24" ht="15">
      <c r="A29" s="27" t="s">
        <v>60</v>
      </c>
      <c r="B29" s="44" t="s">
        <v>32</v>
      </c>
      <c r="C29" s="45">
        <v>393</v>
      </c>
      <c r="D29" s="45">
        <v>376</v>
      </c>
      <c r="E29" s="45">
        <v>1000</v>
      </c>
      <c r="F29" s="45">
        <v>220</v>
      </c>
      <c r="G29" s="45">
        <v>49</v>
      </c>
      <c r="H29" s="45">
        <v>16</v>
      </c>
      <c r="I29" s="46">
        <v>20.6</v>
      </c>
      <c r="J29" s="45">
        <v>238</v>
      </c>
      <c r="K29" s="45">
        <v>235</v>
      </c>
      <c r="L29" s="47">
        <v>54</v>
      </c>
      <c r="M29" s="45">
        <v>2</v>
      </c>
      <c r="N29" s="45">
        <v>3.8</v>
      </c>
      <c r="O29" s="45">
        <v>1</v>
      </c>
      <c r="P29" s="45">
        <v>4</v>
      </c>
      <c r="Q29" s="45">
        <v>6</v>
      </c>
      <c r="R29" s="45">
        <v>17.75</v>
      </c>
      <c r="S29" s="45">
        <v>23</v>
      </c>
      <c r="T29" s="45">
        <v>81</v>
      </c>
      <c r="U29" s="45">
        <v>6</v>
      </c>
      <c r="V29" s="45">
        <v>18.7</v>
      </c>
      <c r="W29" s="45">
        <v>94</v>
      </c>
      <c r="X29" s="45">
        <v>510</v>
      </c>
    </row>
    <row r="30" spans="1:24" ht="15">
      <c r="A30" s="27" t="s">
        <v>61</v>
      </c>
      <c r="B30" s="44" t="s">
        <v>32</v>
      </c>
      <c r="C30" s="48">
        <v>331</v>
      </c>
      <c r="D30" s="48">
        <v>354</v>
      </c>
      <c r="E30" s="48">
        <v>1000</v>
      </c>
      <c r="F30" s="48">
        <v>258</v>
      </c>
      <c r="G30" s="48" t="s">
        <v>33</v>
      </c>
      <c r="H30" s="48">
        <v>18.600000000000001</v>
      </c>
      <c r="I30" s="50">
        <v>16.3</v>
      </c>
      <c r="J30" s="48">
        <v>244</v>
      </c>
      <c r="K30" s="48">
        <v>215</v>
      </c>
      <c r="L30" s="48">
        <v>52</v>
      </c>
      <c r="M30" s="48">
        <v>19</v>
      </c>
      <c r="N30" s="48">
        <v>5.75</v>
      </c>
      <c r="O30" s="48">
        <v>6</v>
      </c>
      <c r="P30" s="48">
        <v>7</v>
      </c>
      <c r="Q30" s="48">
        <v>10</v>
      </c>
      <c r="R30" s="48">
        <v>13.5</v>
      </c>
      <c r="S30" s="48">
        <v>26</v>
      </c>
      <c r="T30" s="48">
        <v>90</v>
      </c>
      <c r="U30" s="48">
        <v>1</v>
      </c>
      <c r="V30" s="48">
        <v>36.5</v>
      </c>
      <c r="W30" s="48">
        <v>130</v>
      </c>
      <c r="X30" s="48">
        <v>380</v>
      </c>
    </row>
    <row r="31" spans="1:24" ht="15">
      <c r="A31" s="27" t="s">
        <v>62</v>
      </c>
      <c r="B31" s="44" t="s">
        <v>32</v>
      </c>
      <c r="C31" s="48"/>
      <c r="D31" s="48"/>
      <c r="E31" s="48"/>
      <c r="F31" s="48"/>
      <c r="G31" s="48"/>
      <c r="H31" s="48"/>
      <c r="I31" s="5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 t="s">
        <v>33</v>
      </c>
      <c r="U31" s="48">
        <v>4</v>
      </c>
      <c r="V31" s="48">
        <v>31.5</v>
      </c>
      <c r="W31" s="48">
        <v>125</v>
      </c>
      <c r="X31" s="48">
        <v>450</v>
      </c>
    </row>
    <row r="32" spans="1:24" ht="15">
      <c r="A32" s="27" t="s">
        <v>63</v>
      </c>
      <c r="B32" s="52" t="s">
        <v>32</v>
      </c>
      <c r="C32" s="45">
        <v>261</v>
      </c>
      <c r="D32" s="45">
        <v>313</v>
      </c>
      <c r="E32" s="45">
        <v>700</v>
      </c>
      <c r="F32" s="45">
        <v>155</v>
      </c>
      <c r="G32" s="45">
        <v>26</v>
      </c>
      <c r="H32" s="45">
        <v>14.6</v>
      </c>
      <c r="I32" s="46">
        <v>16.600000000000001</v>
      </c>
      <c r="J32" s="45">
        <v>275</v>
      </c>
      <c r="K32" s="45">
        <v>236</v>
      </c>
      <c r="L32" s="47">
        <v>42</v>
      </c>
      <c r="M32" s="47">
        <v>2</v>
      </c>
      <c r="N32" s="45">
        <v>1.5</v>
      </c>
      <c r="O32" s="45">
        <v>11</v>
      </c>
      <c r="P32" s="45">
        <v>4</v>
      </c>
      <c r="Q32" s="45">
        <v>16</v>
      </c>
      <c r="R32" s="45">
        <v>15</v>
      </c>
      <c r="S32" s="45">
        <v>22</v>
      </c>
      <c r="T32" s="45">
        <v>73</v>
      </c>
      <c r="U32" s="45">
        <v>4</v>
      </c>
      <c r="V32" s="45">
        <v>14.5</v>
      </c>
      <c r="W32" s="45">
        <v>70.5</v>
      </c>
      <c r="X32" s="45">
        <v>360</v>
      </c>
    </row>
    <row r="33" spans="1:24" ht="15">
      <c r="A33" s="27" t="s">
        <v>64</v>
      </c>
      <c r="B33" s="52" t="s">
        <v>32</v>
      </c>
      <c r="C33" s="45">
        <v>305</v>
      </c>
      <c r="D33" s="45">
        <v>327</v>
      </c>
      <c r="E33" s="45">
        <v>1000</v>
      </c>
      <c r="F33" s="45">
        <v>195</v>
      </c>
      <c r="G33" s="47">
        <v>43</v>
      </c>
      <c r="H33" s="45">
        <v>16</v>
      </c>
      <c r="I33" s="46">
        <v>15</v>
      </c>
      <c r="J33" s="45">
        <v>279</v>
      </c>
      <c r="K33" s="45">
        <v>259</v>
      </c>
      <c r="L33" s="45">
        <v>43</v>
      </c>
      <c r="M33" s="45">
        <v>2</v>
      </c>
      <c r="N33" s="45">
        <v>3.5</v>
      </c>
      <c r="O33" s="45">
        <v>3</v>
      </c>
      <c r="P33" s="45">
        <v>11</v>
      </c>
      <c r="Q33" s="45">
        <v>8</v>
      </c>
      <c r="R33" s="45">
        <v>15</v>
      </c>
      <c r="S33" s="45">
        <v>33</v>
      </c>
      <c r="T33" s="48">
        <v>70</v>
      </c>
      <c r="U33" s="45">
        <v>4</v>
      </c>
      <c r="V33" s="45">
        <v>60</v>
      </c>
      <c r="W33" s="45">
        <v>95</v>
      </c>
      <c r="X33" s="45">
        <v>420</v>
      </c>
    </row>
    <row r="34" spans="1:24" ht="15">
      <c r="A34" s="27" t="s">
        <v>65</v>
      </c>
      <c r="B34" s="52" t="s">
        <v>32</v>
      </c>
      <c r="C34" s="48">
        <v>294</v>
      </c>
      <c r="D34" s="48">
        <v>307</v>
      </c>
      <c r="E34" s="48">
        <v>1000</v>
      </c>
      <c r="F34" s="48">
        <v>200</v>
      </c>
      <c r="G34" s="48">
        <v>42</v>
      </c>
      <c r="H34" s="48">
        <v>16.600000000000001</v>
      </c>
      <c r="I34" s="50">
        <v>14.3</v>
      </c>
      <c r="J34" s="48">
        <v>291</v>
      </c>
      <c r="K34" s="48">
        <v>273</v>
      </c>
      <c r="L34" s="53">
        <v>46</v>
      </c>
      <c r="M34" s="48">
        <v>1</v>
      </c>
      <c r="N34" s="48">
        <v>2</v>
      </c>
      <c r="O34" s="48">
        <v>6.5</v>
      </c>
      <c r="P34" s="48">
        <v>10</v>
      </c>
      <c r="Q34" s="48">
        <v>1</v>
      </c>
      <c r="R34" s="48">
        <v>10</v>
      </c>
      <c r="S34" s="48">
        <v>40</v>
      </c>
      <c r="T34" s="48">
        <v>64</v>
      </c>
      <c r="U34" s="48">
        <v>3</v>
      </c>
      <c r="V34" s="48">
        <v>60</v>
      </c>
      <c r="W34" s="48">
        <v>90</v>
      </c>
      <c r="X34" s="48">
        <v>540</v>
      </c>
    </row>
    <row r="35" spans="1:24" ht="15">
      <c r="A35" s="27" t="s">
        <v>66</v>
      </c>
      <c r="B35" s="52" t="s">
        <v>32</v>
      </c>
      <c r="C35" s="48">
        <v>215</v>
      </c>
      <c r="D35" s="48">
        <v>226</v>
      </c>
      <c r="E35" s="48">
        <v>600</v>
      </c>
      <c r="F35" s="48">
        <v>183</v>
      </c>
      <c r="G35" s="48">
        <v>33</v>
      </c>
      <c r="H35" s="48">
        <v>19</v>
      </c>
      <c r="I35" s="50">
        <v>21</v>
      </c>
      <c r="J35" s="48">
        <v>258</v>
      </c>
      <c r="K35" s="48">
        <v>225</v>
      </c>
      <c r="L35" s="48">
        <v>43</v>
      </c>
      <c r="M35" s="53">
        <v>9</v>
      </c>
      <c r="N35" s="48">
        <v>15.5</v>
      </c>
      <c r="O35" s="48">
        <v>10.9</v>
      </c>
      <c r="P35" s="48">
        <v>11</v>
      </c>
      <c r="Q35" s="48">
        <v>0</v>
      </c>
      <c r="R35" s="48">
        <v>10.4</v>
      </c>
      <c r="S35" s="48">
        <v>37</v>
      </c>
      <c r="T35" s="48">
        <v>38.5</v>
      </c>
      <c r="U35" s="48">
        <v>5</v>
      </c>
      <c r="V35" s="48">
        <v>60</v>
      </c>
      <c r="W35" s="53">
        <v>92</v>
      </c>
      <c r="X35" s="48">
        <v>540</v>
      </c>
    </row>
    <row r="36" spans="1:24" ht="15">
      <c r="A36" s="27" t="s">
        <v>67</v>
      </c>
      <c r="B36" s="52" t="s">
        <v>32</v>
      </c>
      <c r="C36" s="45">
        <v>351</v>
      </c>
      <c r="D36" s="45">
        <v>370</v>
      </c>
      <c r="E36" s="45">
        <v>1320</v>
      </c>
      <c r="F36" s="45">
        <v>207</v>
      </c>
      <c r="G36" s="45">
        <v>40</v>
      </c>
      <c r="H36" s="45">
        <v>12</v>
      </c>
      <c r="I36" s="46">
        <v>15.6</v>
      </c>
      <c r="J36" s="45">
        <v>271</v>
      </c>
      <c r="K36" s="45">
        <v>273</v>
      </c>
      <c r="L36" s="47">
        <v>53</v>
      </c>
      <c r="M36" s="53">
        <v>13</v>
      </c>
      <c r="N36" s="45">
        <v>6.9</v>
      </c>
      <c r="O36" s="45">
        <v>11</v>
      </c>
      <c r="P36" s="45">
        <v>6</v>
      </c>
      <c r="Q36" s="45">
        <v>5.5</v>
      </c>
      <c r="R36" s="45">
        <v>9.01</v>
      </c>
      <c r="S36" s="45">
        <v>25</v>
      </c>
      <c r="T36" s="45">
        <v>67</v>
      </c>
      <c r="U36" s="45">
        <v>1</v>
      </c>
      <c r="V36" s="45">
        <v>53</v>
      </c>
      <c r="W36" s="47">
        <v>118</v>
      </c>
      <c r="X36" s="45">
        <v>410</v>
      </c>
    </row>
    <row r="37" spans="1:24" ht="15">
      <c r="A37" s="27" t="s">
        <v>68</v>
      </c>
      <c r="B37" s="52" t="s">
        <v>32</v>
      </c>
      <c r="C37" s="48">
        <v>229</v>
      </c>
      <c r="D37" s="48">
        <v>261</v>
      </c>
      <c r="E37" s="48">
        <v>1050</v>
      </c>
      <c r="F37" s="48">
        <v>160</v>
      </c>
      <c r="G37" s="48">
        <v>38</v>
      </c>
      <c r="H37" s="48"/>
      <c r="I37" s="50"/>
      <c r="J37" s="48"/>
      <c r="K37" s="48"/>
      <c r="L37" s="48"/>
      <c r="M37" s="48">
        <v>3</v>
      </c>
      <c r="N37" s="48">
        <v>12</v>
      </c>
      <c r="O37" s="48">
        <v>8</v>
      </c>
      <c r="P37" s="48">
        <v>1</v>
      </c>
      <c r="Q37" s="48">
        <v>0</v>
      </c>
      <c r="R37" s="48">
        <v>12.9</v>
      </c>
      <c r="S37" s="48">
        <v>29</v>
      </c>
      <c r="T37" s="48"/>
      <c r="U37" s="48"/>
      <c r="V37" s="48"/>
      <c r="W37" s="48"/>
      <c r="X37" s="48"/>
    </row>
    <row r="38" spans="1:24" ht="15">
      <c r="A38" s="27" t="s">
        <v>69</v>
      </c>
      <c r="B38" s="52" t="s">
        <v>32</v>
      </c>
      <c r="C38" s="48">
        <v>267</v>
      </c>
      <c r="D38" s="48">
        <v>288</v>
      </c>
      <c r="E38" s="48">
        <v>700</v>
      </c>
      <c r="F38" s="48">
        <v>200</v>
      </c>
      <c r="G38" s="48" t="s">
        <v>33</v>
      </c>
      <c r="H38" s="48">
        <v>15.6</v>
      </c>
      <c r="I38" s="50">
        <v>13.3</v>
      </c>
      <c r="J38" s="48">
        <v>299</v>
      </c>
      <c r="K38" s="48">
        <v>275</v>
      </c>
      <c r="L38" s="53">
        <v>48</v>
      </c>
      <c r="M38" s="48">
        <v>3</v>
      </c>
      <c r="N38" s="48">
        <v>4.9000000000000004</v>
      </c>
      <c r="O38" s="48">
        <v>3</v>
      </c>
      <c r="P38" s="48">
        <v>5</v>
      </c>
      <c r="Q38" s="48">
        <v>10</v>
      </c>
      <c r="R38" s="48">
        <v>11.32</v>
      </c>
      <c r="S38" s="48">
        <v>31</v>
      </c>
      <c r="T38" s="48">
        <v>76</v>
      </c>
      <c r="U38" s="48">
        <v>3</v>
      </c>
      <c r="V38" s="48">
        <v>60</v>
      </c>
      <c r="W38" s="48">
        <v>87</v>
      </c>
      <c r="X38" s="48">
        <v>380</v>
      </c>
    </row>
    <row r="39" spans="1:24" ht="15">
      <c r="A39" s="27" t="s">
        <v>70</v>
      </c>
      <c r="B39" s="44" t="s">
        <v>32</v>
      </c>
      <c r="C39" s="48">
        <v>294</v>
      </c>
      <c r="D39" s="48">
        <v>322</v>
      </c>
      <c r="E39" s="48">
        <v>900</v>
      </c>
      <c r="F39" s="48">
        <v>190</v>
      </c>
      <c r="G39" s="48">
        <v>43</v>
      </c>
      <c r="H39" s="48">
        <v>19.3</v>
      </c>
      <c r="I39" s="50">
        <v>10.3</v>
      </c>
      <c r="J39" s="48">
        <v>264</v>
      </c>
      <c r="K39" s="48">
        <v>305</v>
      </c>
      <c r="L39" s="48">
        <v>43</v>
      </c>
      <c r="M39" s="48">
        <v>7</v>
      </c>
      <c r="N39" s="48">
        <v>20</v>
      </c>
      <c r="O39" s="48">
        <v>11</v>
      </c>
      <c r="P39" s="48">
        <v>8</v>
      </c>
      <c r="Q39" s="48">
        <v>6</v>
      </c>
      <c r="R39" s="48">
        <v>10</v>
      </c>
      <c r="S39" s="48">
        <v>24</v>
      </c>
      <c r="T39" s="48">
        <v>73</v>
      </c>
      <c r="U39" s="48">
        <v>2</v>
      </c>
      <c r="V39" s="48">
        <v>45</v>
      </c>
      <c r="W39" s="48">
        <v>100</v>
      </c>
      <c r="X39" s="48">
        <v>480</v>
      </c>
    </row>
    <row r="40" spans="1:24" ht="15">
      <c r="A40" s="27" t="s">
        <v>71</v>
      </c>
      <c r="B40" s="44" t="s">
        <v>32</v>
      </c>
      <c r="C40" s="45">
        <v>352</v>
      </c>
      <c r="D40" s="45">
        <v>346</v>
      </c>
      <c r="E40" s="45">
        <v>560</v>
      </c>
      <c r="F40" s="45">
        <v>190</v>
      </c>
      <c r="G40" s="45">
        <v>48</v>
      </c>
      <c r="H40" s="45">
        <v>15</v>
      </c>
      <c r="I40" s="46">
        <v>15.3</v>
      </c>
      <c r="J40" s="45">
        <v>303</v>
      </c>
      <c r="K40" s="45">
        <v>287</v>
      </c>
      <c r="L40" s="45">
        <v>43</v>
      </c>
      <c r="M40" s="45">
        <v>11</v>
      </c>
      <c r="N40" s="45">
        <v>2</v>
      </c>
      <c r="O40" s="45">
        <v>16</v>
      </c>
      <c r="P40" s="45">
        <v>10</v>
      </c>
      <c r="Q40" s="45">
        <v>0</v>
      </c>
      <c r="R40" s="45">
        <v>11.5</v>
      </c>
      <c r="S40" s="45">
        <v>34</v>
      </c>
      <c r="T40" s="45">
        <v>48</v>
      </c>
      <c r="U40" s="45">
        <v>3</v>
      </c>
      <c r="V40" s="45">
        <v>9.5</v>
      </c>
      <c r="W40" s="45">
        <v>73.5</v>
      </c>
      <c r="X40" s="45">
        <v>360</v>
      </c>
    </row>
    <row r="41" spans="1:24" ht="15">
      <c r="A41" s="27" t="s">
        <v>72</v>
      </c>
      <c r="B41" s="44" t="s">
        <v>32</v>
      </c>
      <c r="C41" s="48">
        <v>301</v>
      </c>
      <c r="D41" s="48">
        <v>318</v>
      </c>
      <c r="E41" s="48">
        <v>750</v>
      </c>
      <c r="F41" s="48">
        <v>19</v>
      </c>
      <c r="G41" s="48">
        <v>34</v>
      </c>
      <c r="H41" s="48">
        <v>13.6</v>
      </c>
      <c r="I41" s="50">
        <v>11.3</v>
      </c>
      <c r="J41" s="48">
        <v>254</v>
      </c>
      <c r="K41" s="48">
        <v>219</v>
      </c>
      <c r="L41" s="48">
        <v>42</v>
      </c>
      <c r="M41" s="48">
        <v>7</v>
      </c>
      <c r="N41" s="48">
        <v>5.64</v>
      </c>
      <c r="O41" s="48">
        <v>7</v>
      </c>
      <c r="P41" s="48">
        <v>10</v>
      </c>
      <c r="Q41" s="48">
        <v>6</v>
      </c>
      <c r="R41" s="48">
        <v>10.45</v>
      </c>
      <c r="S41" s="48">
        <v>29</v>
      </c>
      <c r="T41" s="48">
        <v>58</v>
      </c>
      <c r="U41" s="48">
        <v>2</v>
      </c>
      <c r="V41" s="48">
        <v>60</v>
      </c>
      <c r="W41" s="48">
        <v>93</v>
      </c>
      <c r="X41" s="48">
        <v>420</v>
      </c>
    </row>
    <row r="42" spans="1:24" ht="15">
      <c r="A42" s="27" t="s">
        <v>73</v>
      </c>
      <c r="B42" s="44" t="s">
        <v>32</v>
      </c>
      <c r="C42" s="48">
        <v>295</v>
      </c>
      <c r="D42" s="48">
        <v>357</v>
      </c>
      <c r="E42" s="48">
        <v>950</v>
      </c>
      <c r="F42" s="48">
        <v>158</v>
      </c>
      <c r="G42" s="48">
        <v>46</v>
      </c>
      <c r="H42" s="48">
        <v>16</v>
      </c>
      <c r="I42" s="50">
        <v>18.3</v>
      </c>
      <c r="J42" s="48">
        <v>278</v>
      </c>
      <c r="K42" s="48">
        <v>248</v>
      </c>
      <c r="L42" s="53">
        <v>45</v>
      </c>
      <c r="M42" s="48">
        <v>1</v>
      </c>
      <c r="N42" s="48">
        <v>3.5</v>
      </c>
      <c r="O42" s="48">
        <v>4</v>
      </c>
      <c r="P42" s="48">
        <v>3.5</v>
      </c>
      <c r="Q42" s="48">
        <v>4.5</v>
      </c>
      <c r="R42" s="48">
        <v>14.64</v>
      </c>
      <c r="S42" s="48">
        <v>28</v>
      </c>
      <c r="T42" s="48">
        <v>76</v>
      </c>
      <c r="U42" s="48">
        <v>1</v>
      </c>
      <c r="V42" s="48">
        <v>20.5</v>
      </c>
      <c r="W42" s="48">
        <v>110</v>
      </c>
      <c r="X42" s="48">
        <v>400</v>
      </c>
    </row>
    <row r="43" spans="1:24" ht="15">
      <c r="A43" s="27" t="s">
        <v>74</v>
      </c>
      <c r="B43" s="52" t="s">
        <v>32</v>
      </c>
      <c r="C43" s="45">
        <v>337</v>
      </c>
      <c r="D43" s="45">
        <v>388</v>
      </c>
      <c r="E43" s="45">
        <v>1000</v>
      </c>
      <c r="F43" s="45">
        <v>205</v>
      </c>
      <c r="G43" s="45">
        <v>38</v>
      </c>
      <c r="H43" s="45">
        <v>19</v>
      </c>
      <c r="I43" s="46">
        <v>18.600000000000001</v>
      </c>
      <c r="J43" s="45">
        <v>269</v>
      </c>
      <c r="K43" s="45">
        <v>252</v>
      </c>
      <c r="L43" s="45">
        <v>37</v>
      </c>
      <c r="M43" s="45">
        <v>2</v>
      </c>
      <c r="N43" s="45">
        <v>5.35</v>
      </c>
      <c r="O43" s="45">
        <v>-9</v>
      </c>
      <c r="P43" s="45">
        <v>8</v>
      </c>
      <c r="Q43" s="45">
        <v>11</v>
      </c>
      <c r="R43" s="45">
        <v>9.99</v>
      </c>
      <c r="S43" s="45">
        <v>18</v>
      </c>
      <c r="T43" s="48" t="s">
        <v>33</v>
      </c>
      <c r="U43" s="45">
        <v>4</v>
      </c>
      <c r="V43" s="45">
        <v>40.4</v>
      </c>
      <c r="W43" s="45">
        <v>100</v>
      </c>
      <c r="X43" s="45">
        <v>360</v>
      </c>
    </row>
    <row r="44" spans="1:24" ht="15">
      <c r="A44" s="27" t="s">
        <v>75</v>
      </c>
      <c r="B44" s="44" t="s">
        <v>32</v>
      </c>
      <c r="C44" s="45">
        <v>281</v>
      </c>
      <c r="D44" s="45">
        <v>301</v>
      </c>
      <c r="E44" s="45">
        <v>1000</v>
      </c>
      <c r="F44" s="45">
        <v>200</v>
      </c>
      <c r="G44" s="45">
        <v>42</v>
      </c>
      <c r="H44" s="45">
        <v>16</v>
      </c>
      <c r="I44" s="46">
        <v>11.6</v>
      </c>
      <c r="J44" s="45">
        <v>264</v>
      </c>
      <c r="K44" s="45">
        <v>233</v>
      </c>
      <c r="L44" s="47">
        <v>49</v>
      </c>
      <c r="M44" s="47">
        <v>3</v>
      </c>
      <c r="N44" s="45">
        <v>8.4</v>
      </c>
      <c r="O44" s="45">
        <v>13</v>
      </c>
      <c r="P44" s="45">
        <v>13.5</v>
      </c>
      <c r="Q44" s="45">
        <v>2</v>
      </c>
      <c r="R44" s="45">
        <v>12.3</v>
      </c>
      <c r="S44" s="45">
        <v>30</v>
      </c>
      <c r="T44" s="45">
        <v>62</v>
      </c>
      <c r="U44" s="45">
        <v>4</v>
      </c>
      <c r="V44" s="45">
        <v>5.19</v>
      </c>
      <c r="W44" s="47">
        <v>91.5</v>
      </c>
      <c r="X44" s="45">
        <v>360</v>
      </c>
    </row>
    <row r="45" spans="1:24" ht="15">
      <c r="A45" s="27" t="s">
        <v>76</v>
      </c>
      <c r="B45" s="44" t="s">
        <v>32</v>
      </c>
      <c r="C45" s="48">
        <v>257</v>
      </c>
      <c r="D45" s="48">
        <v>262</v>
      </c>
      <c r="E45" s="48">
        <v>950</v>
      </c>
      <c r="F45" s="48">
        <v>205</v>
      </c>
      <c r="G45" s="48">
        <v>40</v>
      </c>
      <c r="H45" s="48">
        <v>19.600000000000001</v>
      </c>
      <c r="I45" s="50">
        <v>19</v>
      </c>
      <c r="J45" s="48">
        <v>293</v>
      </c>
      <c r="K45" s="48">
        <v>269</v>
      </c>
      <c r="L45" s="48">
        <v>52</v>
      </c>
      <c r="M45" s="48">
        <v>5</v>
      </c>
      <c r="N45" s="48">
        <v>7.65</v>
      </c>
      <c r="O45" s="48">
        <v>-6</v>
      </c>
      <c r="P45" s="48">
        <v>5</v>
      </c>
      <c r="Q45" s="48">
        <v>7</v>
      </c>
      <c r="R45" s="48">
        <v>11.4</v>
      </c>
      <c r="S45" s="48">
        <v>33</v>
      </c>
      <c r="T45" s="48">
        <v>58</v>
      </c>
      <c r="U45" s="48">
        <v>5</v>
      </c>
      <c r="V45" s="48">
        <v>41</v>
      </c>
      <c r="W45" s="48">
        <v>112</v>
      </c>
      <c r="X45" s="48">
        <v>380</v>
      </c>
    </row>
    <row r="46" spans="1:24" ht="15">
      <c r="A46" s="27" t="s">
        <v>77</v>
      </c>
      <c r="B46" s="44" t="s">
        <v>32</v>
      </c>
      <c r="C46" s="48">
        <v>265</v>
      </c>
      <c r="D46" s="48">
        <v>345</v>
      </c>
      <c r="E46" s="48">
        <v>1000</v>
      </c>
      <c r="F46" s="48">
        <v>210</v>
      </c>
      <c r="G46" s="48">
        <v>40</v>
      </c>
      <c r="H46" s="48">
        <v>17</v>
      </c>
      <c r="I46" s="50">
        <v>14.3</v>
      </c>
      <c r="J46" s="48">
        <v>276</v>
      </c>
      <c r="K46" s="48">
        <v>289</v>
      </c>
      <c r="L46" s="48">
        <v>42</v>
      </c>
      <c r="M46" s="48">
        <v>6</v>
      </c>
      <c r="N46" s="48">
        <v>6</v>
      </c>
      <c r="O46" s="48">
        <v>10</v>
      </c>
      <c r="P46" s="48">
        <v>11</v>
      </c>
      <c r="Q46" s="48">
        <v>4</v>
      </c>
      <c r="R46" s="48">
        <v>12</v>
      </c>
      <c r="S46" s="48">
        <v>35</v>
      </c>
      <c r="T46" s="48">
        <v>41</v>
      </c>
      <c r="U46" s="48">
        <v>4</v>
      </c>
      <c r="V46" s="48">
        <v>60</v>
      </c>
      <c r="W46" s="48">
        <v>105</v>
      </c>
      <c r="X46" s="48">
        <v>410</v>
      </c>
    </row>
    <row r="47" spans="1:24" ht="15">
      <c r="A47" s="27" t="s">
        <v>78</v>
      </c>
      <c r="B47" s="44" t="s">
        <v>32</v>
      </c>
      <c r="C47" s="48">
        <v>407</v>
      </c>
      <c r="D47" s="48">
        <v>445</v>
      </c>
      <c r="E47" s="48">
        <v>1250</v>
      </c>
      <c r="F47" s="48">
        <v>197</v>
      </c>
      <c r="G47" s="48">
        <v>42</v>
      </c>
      <c r="H47" s="48">
        <v>19</v>
      </c>
      <c r="I47" s="50">
        <v>13.6</v>
      </c>
      <c r="J47" s="48">
        <v>246</v>
      </c>
      <c r="K47" s="48">
        <v>249</v>
      </c>
      <c r="L47" s="48">
        <v>53</v>
      </c>
      <c r="M47" s="48">
        <v>3</v>
      </c>
      <c r="N47" s="48">
        <v>6.7</v>
      </c>
      <c r="O47" s="48">
        <v>2</v>
      </c>
      <c r="P47" s="48">
        <v>1</v>
      </c>
      <c r="Q47" s="48">
        <v>5</v>
      </c>
      <c r="R47" s="48">
        <v>13.65</v>
      </c>
      <c r="S47" s="48">
        <v>40</v>
      </c>
      <c r="T47" s="48">
        <v>53</v>
      </c>
      <c r="U47" s="48">
        <v>8</v>
      </c>
      <c r="V47" s="48">
        <v>60</v>
      </c>
      <c r="W47" s="48">
        <v>75</v>
      </c>
      <c r="X47" s="48">
        <v>540</v>
      </c>
    </row>
    <row r="48" spans="1:24" ht="15">
      <c r="A48" s="27" t="s">
        <v>79</v>
      </c>
      <c r="B48" s="44" t="s">
        <v>32</v>
      </c>
      <c r="C48" s="54">
        <v>296</v>
      </c>
      <c r="D48" s="54">
        <v>280</v>
      </c>
      <c r="E48" s="54">
        <v>850</v>
      </c>
      <c r="F48" s="45">
        <v>200</v>
      </c>
      <c r="G48" s="45">
        <v>31</v>
      </c>
      <c r="H48" s="54">
        <v>18.3</v>
      </c>
      <c r="I48" s="55">
        <v>19</v>
      </c>
      <c r="J48" s="54">
        <v>260</v>
      </c>
      <c r="K48" s="54">
        <v>301</v>
      </c>
      <c r="L48" s="54">
        <v>41</v>
      </c>
      <c r="M48" s="54">
        <v>4</v>
      </c>
      <c r="N48" s="54">
        <v>4</v>
      </c>
      <c r="O48" s="54">
        <v>-1</v>
      </c>
      <c r="P48" s="54">
        <v>12</v>
      </c>
      <c r="Q48" s="54">
        <v>11</v>
      </c>
      <c r="R48" s="54">
        <v>15</v>
      </c>
      <c r="S48" s="54">
        <v>27</v>
      </c>
      <c r="T48" s="54">
        <v>73</v>
      </c>
      <c r="U48" s="54">
        <v>1</v>
      </c>
      <c r="V48" s="54">
        <v>36</v>
      </c>
      <c r="W48" s="54">
        <v>105</v>
      </c>
      <c r="X48" s="54">
        <v>500</v>
      </c>
    </row>
    <row r="49" spans="1:24" ht="15">
      <c r="A49" s="27" t="s">
        <v>80</v>
      </c>
      <c r="B49" s="44" t="s">
        <v>32</v>
      </c>
      <c r="C49" s="54">
        <v>350</v>
      </c>
      <c r="D49" s="54">
        <v>435</v>
      </c>
      <c r="E49" s="54">
        <v>750</v>
      </c>
      <c r="F49" s="47">
        <v>205</v>
      </c>
      <c r="G49" s="45">
        <v>38</v>
      </c>
      <c r="H49" s="54">
        <v>18.7</v>
      </c>
      <c r="I49" s="55">
        <v>19</v>
      </c>
      <c r="J49" s="54">
        <v>250</v>
      </c>
      <c r="K49" s="54">
        <v>270</v>
      </c>
      <c r="L49" s="54">
        <v>42</v>
      </c>
      <c r="M49" s="54">
        <v>3</v>
      </c>
      <c r="N49" s="54">
        <v>26.5</v>
      </c>
      <c r="O49" s="54">
        <v>8</v>
      </c>
      <c r="P49" s="54">
        <v>10</v>
      </c>
      <c r="Q49" s="54">
        <v>6</v>
      </c>
      <c r="R49" s="54">
        <v>8.9</v>
      </c>
      <c r="S49" s="54">
        <v>30</v>
      </c>
      <c r="T49" s="56">
        <v>85</v>
      </c>
      <c r="U49" s="54">
        <v>2</v>
      </c>
      <c r="V49" s="54">
        <v>11.6</v>
      </c>
      <c r="W49" s="54">
        <v>110</v>
      </c>
      <c r="X49" s="54">
        <v>360</v>
      </c>
    </row>
    <row r="50" spans="1:24" ht="15">
      <c r="A50" s="27" t="s">
        <v>81</v>
      </c>
      <c r="B50" s="44" t="s">
        <v>32</v>
      </c>
      <c r="C50" s="56">
        <v>322</v>
      </c>
      <c r="D50" s="56">
        <v>384</v>
      </c>
      <c r="E50" s="56">
        <v>850</v>
      </c>
      <c r="F50" s="48">
        <v>190</v>
      </c>
      <c r="G50" s="48">
        <v>40</v>
      </c>
      <c r="H50" s="56">
        <v>21.3</v>
      </c>
      <c r="I50" s="57">
        <v>17.3</v>
      </c>
      <c r="J50" s="56">
        <v>277</v>
      </c>
      <c r="K50" s="56">
        <v>260</v>
      </c>
      <c r="L50" s="56">
        <v>41</v>
      </c>
      <c r="M50" s="56">
        <v>2</v>
      </c>
      <c r="N50" s="56">
        <v>5.5</v>
      </c>
      <c r="O50" s="56">
        <v>16</v>
      </c>
      <c r="P50" s="56">
        <v>15</v>
      </c>
      <c r="Q50" s="56">
        <v>12</v>
      </c>
      <c r="R50" s="56">
        <v>15</v>
      </c>
      <c r="S50" s="56">
        <v>27</v>
      </c>
      <c r="T50" s="56">
        <v>60</v>
      </c>
      <c r="U50" s="56">
        <v>1</v>
      </c>
      <c r="V50" s="56">
        <v>5</v>
      </c>
      <c r="W50" s="56">
        <v>105</v>
      </c>
      <c r="X50" s="56">
        <v>360</v>
      </c>
    </row>
    <row r="51" spans="1:24" ht="15">
      <c r="A51" s="27" t="s">
        <v>82</v>
      </c>
      <c r="B51" s="44" t="s">
        <v>32</v>
      </c>
      <c r="C51" s="56">
        <v>267</v>
      </c>
      <c r="D51" s="56">
        <v>266</v>
      </c>
      <c r="E51" s="56">
        <v>800</v>
      </c>
      <c r="F51" s="56">
        <v>200</v>
      </c>
      <c r="G51" s="56" t="s">
        <v>33</v>
      </c>
      <c r="H51" s="56">
        <v>19</v>
      </c>
      <c r="I51" s="57">
        <v>9.6</v>
      </c>
      <c r="J51" s="56">
        <v>313</v>
      </c>
      <c r="K51" s="56">
        <v>254</v>
      </c>
      <c r="L51" s="56">
        <v>46</v>
      </c>
      <c r="M51" s="56">
        <v>2</v>
      </c>
      <c r="N51" s="56">
        <v>4.9000000000000004</v>
      </c>
      <c r="O51" s="56">
        <v>-2</v>
      </c>
      <c r="P51" s="56">
        <v>2</v>
      </c>
      <c r="Q51" s="56">
        <v>9</v>
      </c>
      <c r="R51" s="56">
        <v>10.199999999999999</v>
      </c>
      <c r="S51" s="56">
        <v>28</v>
      </c>
      <c r="T51" s="56">
        <v>83</v>
      </c>
      <c r="U51" s="56">
        <v>3</v>
      </c>
      <c r="V51" s="56">
        <v>37</v>
      </c>
      <c r="W51" s="56">
        <v>107</v>
      </c>
      <c r="X51" s="56">
        <v>450</v>
      </c>
    </row>
    <row r="52" spans="1:24" ht="15">
      <c r="A52" s="27" t="s">
        <v>83</v>
      </c>
      <c r="B52" s="44" t="s">
        <v>32</v>
      </c>
      <c r="C52" s="56">
        <v>303.5</v>
      </c>
      <c r="D52" s="56">
        <v>287</v>
      </c>
      <c r="E52" s="56">
        <v>750</v>
      </c>
      <c r="F52" s="56">
        <v>200</v>
      </c>
      <c r="G52" s="56" t="s">
        <v>33</v>
      </c>
      <c r="H52" s="56">
        <v>18</v>
      </c>
      <c r="I52" s="57">
        <v>10.6</v>
      </c>
      <c r="J52" s="56">
        <v>267</v>
      </c>
      <c r="K52" s="56">
        <v>210</v>
      </c>
      <c r="L52" s="56">
        <v>50</v>
      </c>
      <c r="M52" s="56">
        <v>3</v>
      </c>
      <c r="N52" s="56">
        <v>60</v>
      </c>
      <c r="O52" s="56">
        <v>2</v>
      </c>
      <c r="P52" s="56">
        <v>8</v>
      </c>
      <c r="Q52" s="56">
        <v>7</v>
      </c>
      <c r="R52" s="56">
        <v>11.26</v>
      </c>
      <c r="S52" s="56">
        <v>29</v>
      </c>
      <c r="T52" s="56">
        <v>68</v>
      </c>
      <c r="U52" s="56">
        <v>5</v>
      </c>
      <c r="V52" s="56">
        <v>14.4</v>
      </c>
      <c r="W52" s="56">
        <v>100</v>
      </c>
      <c r="X52" s="56">
        <v>450</v>
      </c>
    </row>
    <row r="53" spans="1:24" ht="15">
      <c r="A53" s="27" t="s">
        <v>84</v>
      </c>
      <c r="B53" s="44" t="s">
        <v>32</v>
      </c>
      <c r="C53" s="56">
        <v>298</v>
      </c>
      <c r="D53" s="56">
        <v>334</v>
      </c>
      <c r="E53" s="56">
        <v>800</v>
      </c>
      <c r="F53" s="56">
        <v>185</v>
      </c>
      <c r="G53" s="56">
        <v>41</v>
      </c>
      <c r="H53" s="56">
        <v>17.3</v>
      </c>
      <c r="I53" s="57">
        <v>15</v>
      </c>
      <c r="J53" s="56">
        <v>287</v>
      </c>
      <c r="K53" s="56">
        <v>303</v>
      </c>
      <c r="L53" s="56">
        <v>46</v>
      </c>
      <c r="M53" s="56">
        <v>2</v>
      </c>
      <c r="N53" s="56">
        <v>3.4</v>
      </c>
      <c r="O53" s="56">
        <v>12</v>
      </c>
      <c r="P53" s="56">
        <v>11</v>
      </c>
      <c r="Q53" s="56">
        <v>3.5</v>
      </c>
      <c r="R53" s="56">
        <v>11.45</v>
      </c>
      <c r="S53" s="56">
        <v>16</v>
      </c>
      <c r="T53" s="56">
        <v>83</v>
      </c>
      <c r="U53" s="56">
        <v>3</v>
      </c>
      <c r="V53" s="56">
        <v>52</v>
      </c>
      <c r="W53" s="56">
        <v>77</v>
      </c>
      <c r="X53" s="56">
        <v>300</v>
      </c>
    </row>
    <row r="54" spans="1:24" ht="15">
      <c r="A54" s="27" t="s">
        <v>85</v>
      </c>
      <c r="B54" s="44" t="s">
        <v>32</v>
      </c>
      <c r="C54" s="56">
        <v>270</v>
      </c>
      <c r="D54" s="56">
        <v>340</v>
      </c>
      <c r="E54" s="56">
        <v>1050</v>
      </c>
      <c r="F54" s="56">
        <v>195</v>
      </c>
      <c r="G54" s="56">
        <v>41</v>
      </c>
      <c r="H54" s="56">
        <v>22</v>
      </c>
      <c r="I54" s="57">
        <v>18</v>
      </c>
      <c r="J54" s="56">
        <v>328</v>
      </c>
      <c r="K54" s="56">
        <v>527</v>
      </c>
      <c r="L54" s="56">
        <v>45</v>
      </c>
      <c r="M54" s="56">
        <v>3</v>
      </c>
      <c r="N54" s="57" t="s">
        <v>86</v>
      </c>
      <c r="O54" s="56">
        <v>3</v>
      </c>
      <c r="P54" s="56">
        <v>-9</v>
      </c>
      <c r="Q54" s="56">
        <v>7</v>
      </c>
      <c r="R54" s="56">
        <v>13.55</v>
      </c>
      <c r="S54" s="56">
        <v>39</v>
      </c>
      <c r="T54" s="56">
        <v>71</v>
      </c>
      <c r="U54" s="56">
        <v>1</v>
      </c>
      <c r="V54" s="56">
        <v>12</v>
      </c>
      <c r="W54" s="56">
        <v>105</v>
      </c>
      <c r="X54" s="56">
        <v>420</v>
      </c>
    </row>
    <row r="55" spans="1:24" ht="15">
      <c r="A55" s="27" t="s">
        <v>87</v>
      </c>
      <c r="B55" s="44" t="s">
        <v>32</v>
      </c>
      <c r="C55" s="56">
        <v>347</v>
      </c>
      <c r="D55" s="56">
        <v>424</v>
      </c>
      <c r="E55" s="56">
        <v>1500</v>
      </c>
      <c r="F55" s="56">
        <v>228</v>
      </c>
      <c r="G55" s="56">
        <v>50</v>
      </c>
      <c r="H55" s="56">
        <v>21.3</v>
      </c>
      <c r="I55" s="57">
        <v>18.600000000000001</v>
      </c>
      <c r="J55" s="56">
        <v>285</v>
      </c>
      <c r="K55" s="56">
        <v>241</v>
      </c>
      <c r="L55" s="56">
        <v>47</v>
      </c>
      <c r="M55" s="56">
        <v>2</v>
      </c>
      <c r="N55" s="56">
        <v>4.5999999999999996</v>
      </c>
      <c r="O55" s="56">
        <v>13</v>
      </c>
      <c r="P55" s="56">
        <v>15</v>
      </c>
      <c r="Q55" s="56">
        <v>10</v>
      </c>
      <c r="R55" s="56">
        <v>17.18</v>
      </c>
      <c r="S55" s="56">
        <v>35</v>
      </c>
      <c r="T55" s="56">
        <v>85</v>
      </c>
      <c r="U55" s="56">
        <v>7</v>
      </c>
      <c r="V55" s="56">
        <v>16</v>
      </c>
      <c r="W55" s="56">
        <v>130</v>
      </c>
      <c r="X55" s="56">
        <v>420</v>
      </c>
    </row>
    <row r="56" spans="1:24" ht="15">
      <c r="A56" s="27" t="s">
        <v>88</v>
      </c>
      <c r="B56" s="44" t="s">
        <v>32</v>
      </c>
      <c r="C56" s="56">
        <v>320</v>
      </c>
      <c r="D56" s="56">
        <v>300</v>
      </c>
      <c r="E56" s="56">
        <v>1150</v>
      </c>
      <c r="F56" s="56">
        <v>220</v>
      </c>
      <c r="G56" s="56">
        <v>49</v>
      </c>
      <c r="H56" s="56">
        <v>21</v>
      </c>
      <c r="I56" s="57">
        <v>20</v>
      </c>
      <c r="J56" s="56">
        <v>297</v>
      </c>
      <c r="K56" s="56">
        <v>249</v>
      </c>
      <c r="L56" s="56">
        <v>40</v>
      </c>
      <c r="M56" s="56">
        <v>3</v>
      </c>
      <c r="N56" s="56">
        <v>9</v>
      </c>
      <c r="O56" s="56">
        <v>12</v>
      </c>
      <c r="P56" s="56">
        <v>15</v>
      </c>
      <c r="Q56" s="56">
        <v>2</v>
      </c>
      <c r="R56" s="56">
        <v>9</v>
      </c>
      <c r="S56" s="56">
        <v>34</v>
      </c>
      <c r="T56" s="56">
        <v>49</v>
      </c>
      <c r="U56" s="56">
        <v>3</v>
      </c>
      <c r="V56" s="56">
        <v>11</v>
      </c>
      <c r="W56" s="56">
        <v>100</v>
      </c>
      <c r="X56" s="56">
        <v>360</v>
      </c>
    </row>
    <row r="57" spans="1:24" ht="15">
      <c r="A57" s="27" t="s">
        <v>89</v>
      </c>
      <c r="B57" s="44" t="s">
        <v>32</v>
      </c>
      <c r="C57" s="56">
        <v>224</v>
      </c>
      <c r="D57" s="56">
        <v>236</v>
      </c>
      <c r="E57" s="56">
        <v>750</v>
      </c>
      <c r="F57" s="56">
        <v>168</v>
      </c>
      <c r="G57" s="56">
        <v>37</v>
      </c>
      <c r="H57" s="56">
        <v>14.4</v>
      </c>
      <c r="I57" s="57">
        <v>16</v>
      </c>
      <c r="J57" s="56">
        <v>224</v>
      </c>
      <c r="K57" s="56">
        <v>369</v>
      </c>
      <c r="L57" s="56">
        <v>43</v>
      </c>
      <c r="M57" s="56">
        <v>4</v>
      </c>
      <c r="N57" s="56">
        <v>2.94</v>
      </c>
      <c r="O57" s="56">
        <v>8.5</v>
      </c>
      <c r="P57" s="56">
        <v>10</v>
      </c>
      <c r="Q57" s="56">
        <v>1</v>
      </c>
      <c r="R57" s="56">
        <v>12.35</v>
      </c>
      <c r="S57" s="56">
        <v>28</v>
      </c>
      <c r="T57" s="56">
        <v>48</v>
      </c>
      <c r="U57" s="56">
        <v>1</v>
      </c>
      <c r="V57" s="56">
        <v>60</v>
      </c>
      <c r="W57" s="56">
        <v>81</v>
      </c>
      <c r="X57" s="56">
        <v>430</v>
      </c>
    </row>
    <row r="58" spans="1:24" ht="15">
      <c r="A58" s="27" t="s">
        <v>90</v>
      </c>
      <c r="B58" s="44" t="s">
        <v>32</v>
      </c>
      <c r="C58" s="56">
        <v>279</v>
      </c>
      <c r="D58" s="56">
        <v>273</v>
      </c>
      <c r="E58" s="56">
        <v>700</v>
      </c>
      <c r="F58" s="56">
        <v>185</v>
      </c>
      <c r="G58" s="56" t="s">
        <v>33</v>
      </c>
      <c r="H58" s="56">
        <v>14</v>
      </c>
      <c r="I58" s="57">
        <v>15.6</v>
      </c>
      <c r="J58" s="56">
        <v>248</v>
      </c>
      <c r="K58" s="56">
        <v>227</v>
      </c>
      <c r="L58" s="56">
        <v>41</v>
      </c>
      <c r="M58" s="56">
        <v>3</v>
      </c>
      <c r="N58" s="56">
        <v>44.5</v>
      </c>
      <c r="O58" s="56">
        <v>4</v>
      </c>
      <c r="P58" s="56">
        <v>87</v>
      </c>
      <c r="Q58" s="56">
        <v>8</v>
      </c>
      <c r="R58" s="56">
        <v>11.3</v>
      </c>
      <c r="S58" s="56">
        <v>36.5</v>
      </c>
      <c r="T58" s="56">
        <v>78</v>
      </c>
      <c r="U58" s="56">
        <v>6</v>
      </c>
      <c r="V58" s="56">
        <v>17</v>
      </c>
      <c r="W58" s="56">
        <v>80</v>
      </c>
      <c r="X58" s="56">
        <v>360</v>
      </c>
    </row>
    <row r="60" spans="1:24" ht="15" thickBot="1"/>
    <row r="61" spans="1:24" ht="15" thickTop="1">
      <c r="A61" s="16" t="s">
        <v>34</v>
      </c>
      <c r="B61" s="17">
        <v>10</v>
      </c>
      <c r="C61" s="18">
        <f>PERCENTILE(C4:C58,0.1)</f>
        <v>239</v>
      </c>
      <c r="D61" s="18">
        <f>PERCENTILE(D4:D58,0.1)</f>
        <v>261.3</v>
      </c>
      <c r="E61" s="18">
        <f>PERCENTILE(E4:E58,0.1)</f>
        <v>700</v>
      </c>
      <c r="F61" s="18">
        <f>PERCENTILE(F4:F58,0.1)</f>
        <v>160.5</v>
      </c>
      <c r="G61" s="18">
        <f>PERCENTILE(G4:G58,0.1)</f>
        <v>30.7</v>
      </c>
      <c r="H61" s="19">
        <f>PERCENTILE(H4:H58,0.9)</f>
        <v>21.540000000000003</v>
      </c>
      <c r="I61" s="19">
        <f>PERCENTILE(I4:I58,0.9)</f>
        <v>21.640000000000004</v>
      </c>
      <c r="J61" s="19">
        <f>PERCENTILE(J4:J58,0.9)</f>
        <v>302.20000000000005</v>
      </c>
      <c r="K61" s="19">
        <f>PERCENTILE(K4:K58,0.9)</f>
        <v>323.8</v>
      </c>
      <c r="L61" s="18">
        <f>PERCENTILE(L4:L58,0.1)</f>
        <v>41</v>
      </c>
      <c r="M61" s="18">
        <f>PERCENTILE(M4:M58,0.1)</f>
        <v>1.3000000000000007</v>
      </c>
      <c r="N61" s="18">
        <f>PERCENTILE(N4:N58,0.1)</f>
        <v>2.2200000000000002</v>
      </c>
      <c r="O61" s="18">
        <f>PERCENTILE(O4:O58,0.1)</f>
        <v>-5.0999999999999979</v>
      </c>
      <c r="P61" s="18">
        <f>PERCENTILE(P4:P58,0.1)</f>
        <v>1</v>
      </c>
      <c r="Q61" s="19">
        <f>PERCENTILE(Q4:Q58,0.9)</f>
        <v>11.700000000000003</v>
      </c>
      <c r="R61" s="19">
        <f>PERCENTILE(R4:R58,0.9)</f>
        <v>15</v>
      </c>
      <c r="S61" s="18">
        <f>PERCENTILE(S4:S58,0.1)</f>
        <v>23</v>
      </c>
      <c r="T61" s="19">
        <f>PERCENTILE(T4:T58,0.9)</f>
        <v>86.2</v>
      </c>
      <c r="U61" s="19">
        <f>PERCENTILE(U4:U58,0.9)</f>
        <v>5.7000000000000028</v>
      </c>
      <c r="V61" s="18">
        <f>PERCENTILE(V4:V58,0.1)</f>
        <v>9.8000000000000007</v>
      </c>
      <c r="W61" s="18">
        <f>PERCENTILE(W4:W58,0.1)</f>
        <v>68.599999999999994</v>
      </c>
      <c r="X61" s="18">
        <f>PERCENTILE(X4:X58,0.1)</f>
        <v>356.5</v>
      </c>
    </row>
    <row r="62" spans="1:24">
      <c r="A62" s="20"/>
      <c r="B62" s="21">
        <v>20</v>
      </c>
      <c r="C62" s="22">
        <f>PERCENTILE(C4:C58,0.2)</f>
        <v>263</v>
      </c>
      <c r="D62" s="22">
        <f>PERCENTILE(D4:D58,0.2)</f>
        <v>278.39999999999998</v>
      </c>
      <c r="E62" s="22">
        <f>PERCENTILE(E4:E58,0.2)</f>
        <v>750</v>
      </c>
      <c r="F62" s="22">
        <f>PERCENTILE(F4:F58,0.2)</f>
        <v>175</v>
      </c>
      <c r="G62" s="22">
        <f>PERCENTILE(G4:G58,0.2)</f>
        <v>35.799999999999997</v>
      </c>
      <c r="H62" s="23">
        <f>PERCENTILE(H4:H58,0.8)</f>
        <v>20.020000000000003</v>
      </c>
      <c r="I62" s="23">
        <f>PERCENTILE(I4:I58,0.8)</f>
        <v>19</v>
      </c>
      <c r="J62" s="23">
        <f>PERCENTILE(J4:J58,0.8)</f>
        <v>287</v>
      </c>
      <c r="K62" s="23">
        <f>PERCENTILE(K4:K58,0.8)</f>
        <v>302.2</v>
      </c>
      <c r="L62" s="22">
        <f>PERCENTILE(L4:L58,0.2)</f>
        <v>42</v>
      </c>
      <c r="M62" s="22">
        <f>PERCENTILE(M4:M58,0.2)</f>
        <v>2</v>
      </c>
      <c r="N62" s="22">
        <f>PERCENTILE(N4:N58,0.2)</f>
        <v>2.964</v>
      </c>
      <c r="O62" s="22">
        <f>PERCENTILE(O4:O58,0.2)</f>
        <v>-1</v>
      </c>
      <c r="P62" s="22">
        <f>PERCENTILE(P4:P58,0.2)</f>
        <v>2.8000000000000007</v>
      </c>
      <c r="Q62" s="23">
        <f>PERCENTILE(Q4:Q58,0.8)</f>
        <v>10</v>
      </c>
      <c r="R62" s="23">
        <f>PERCENTILE(R4:R58,0.8)</f>
        <v>14.856</v>
      </c>
      <c r="S62" s="22">
        <f>PERCENTILE(S4:S58,0.2)</f>
        <v>26</v>
      </c>
      <c r="T62" s="23">
        <f>PERCENTILE(T4:T58,0.8)</f>
        <v>83.4</v>
      </c>
      <c r="U62" s="23">
        <f>PERCENTILE(U4:U58,0.8)</f>
        <v>4.4000000000000057</v>
      </c>
      <c r="V62" s="22">
        <f>PERCENTILE(V4:V58,0.2)</f>
        <v>13.440000000000003</v>
      </c>
      <c r="W62" s="22">
        <f>PERCENTILE(W4:W58,0.2)</f>
        <v>74.400000000000006</v>
      </c>
      <c r="X62" s="22">
        <f>PERCENTILE(X4:X58,0.2)</f>
        <v>360</v>
      </c>
    </row>
    <row r="63" spans="1:24">
      <c r="A63" s="20"/>
      <c r="B63" s="21">
        <v>30</v>
      </c>
      <c r="C63" s="22">
        <f>PERCENTILE(C4:C58,0.3)</f>
        <v>269.7</v>
      </c>
      <c r="D63" s="22">
        <f>PERCENTILE(D4:D58,0.3)</f>
        <v>300</v>
      </c>
      <c r="E63" s="22">
        <f>PERCENTILE(E4:E58,0.3)</f>
        <v>794.99999999999989</v>
      </c>
      <c r="F63" s="22">
        <f>PERCENTILE(F4:F58,0.3)</f>
        <v>189.3</v>
      </c>
      <c r="G63" s="22">
        <f>PERCENTILE(G4:G58,0.3)</f>
        <v>38</v>
      </c>
      <c r="H63" s="23">
        <f>PERCENTILE(H4:H58,0.7)</f>
        <v>19.079999999999998</v>
      </c>
      <c r="I63" s="23">
        <f>PERCENTILE(I4:I58,0.7)</f>
        <v>18.420000000000002</v>
      </c>
      <c r="J63" s="23">
        <f>PERCENTILE(J4:J58,0.7)</f>
        <v>282.60000000000002</v>
      </c>
      <c r="K63" s="23">
        <f>PERCENTILE(K4:K58,0.7)</f>
        <v>276.60000000000002</v>
      </c>
      <c r="L63" s="22">
        <f>PERCENTILE(L4:L58,0.3)</f>
        <v>42.8</v>
      </c>
      <c r="M63" s="22">
        <f>PERCENTILE(M4:M58,0.3)</f>
        <v>2</v>
      </c>
      <c r="N63" s="22">
        <f>PERCENTILE(N4:N58,0.3)</f>
        <v>3.5</v>
      </c>
      <c r="O63" s="22">
        <f>PERCENTILE(O4:O58,0.3)</f>
        <v>2</v>
      </c>
      <c r="P63" s="22">
        <f>PERCENTILE(P4:P58,0.3)</f>
        <v>4.8999999999999986</v>
      </c>
      <c r="Q63" s="23">
        <f>PERCENTILE(Q4:Q58,0.7)</f>
        <v>8</v>
      </c>
      <c r="R63" s="23">
        <f>PERCENTILE(R4:R58,0.7)</f>
        <v>13.57</v>
      </c>
      <c r="S63" s="22">
        <f>PERCENTILE(S4:S58,0.3)</f>
        <v>28</v>
      </c>
      <c r="T63" s="23">
        <f>PERCENTILE(T4:T58,0.7)</f>
        <v>78.899999999999991</v>
      </c>
      <c r="U63" s="23">
        <f>PERCENTILE(U4:U58,0.7)</f>
        <v>4</v>
      </c>
      <c r="V63" s="22">
        <f>PERCENTILE(V4:V58,0.3)</f>
        <v>18.529999999999998</v>
      </c>
      <c r="W63" s="22">
        <f>PERCENTILE(W4:W58,0.3)</f>
        <v>80.900000000000006</v>
      </c>
      <c r="X63" s="22">
        <f>PERCENTILE(X4:X58,0.3)</f>
        <v>360</v>
      </c>
    </row>
    <row r="64" spans="1:24">
      <c r="A64" s="20"/>
      <c r="B64" s="21">
        <v>40</v>
      </c>
      <c r="C64" s="22">
        <f>PERCENTILE(C4:C58,0.4)</f>
        <v>294</v>
      </c>
      <c r="D64" s="22">
        <f>PERCENTILE(D4:D58,0.4)</f>
        <v>311.39999999999998</v>
      </c>
      <c r="E64" s="22">
        <f>PERCENTILE(E4:E58,0.4)</f>
        <v>850</v>
      </c>
      <c r="F64" s="22">
        <f>PERCENTILE(F4:F58,0.4)</f>
        <v>191</v>
      </c>
      <c r="G64" s="22">
        <f>PERCENTILE(G4:G58,0.4)</f>
        <v>39</v>
      </c>
      <c r="H64" s="23">
        <f>PERCENTILE(H4:H58,0.6)</f>
        <v>18.62</v>
      </c>
      <c r="I64" s="23">
        <f>PERCENTILE(I4:I58,0.6)</f>
        <v>17.3</v>
      </c>
      <c r="J64" s="23">
        <f>PERCENTILE(J4:J58,0.6)</f>
        <v>278.2</v>
      </c>
      <c r="K64" s="23">
        <f>PERCENTILE(K4:K58,0.6)</f>
        <v>270</v>
      </c>
      <c r="L64" s="22">
        <f>PERCENTILE(L4:L58,0.4)</f>
        <v>43.8</v>
      </c>
      <c r="M64" s="22">
        <f>PERCENTILE(M4:M58,0.4)</f>
        <v>3</v>
      </c>
      <c r="N64" s="22">
        <f>PERCENTILE(N4:N58,0.4)</f>
        <v>4</v>
      </c>
      <c r="O64" s="22">
        <f>PERCENTILE(O4:O58,0.4)</f>
        <v>3.1000000000000014</v>
      </c>
      <c r="P64" s="22">
        <f>PERCENTILE(P4:P58,0.4)</f>
        <v>7</v>
      </c>
      <c r="Q64" s="23">
        <f>PERCENTILE(Q4:Q58,0.6)</f>
        <v>7</v>
      </c>
      <c r="R64" s="23">
        <f>PERCENTILE(R4:R58,0.6)</f>
        <v>12.520000000000001</v>
      </c>
      <c r="S64" s="22">
        <f>PERCENTILE(S4:S58,0.4)</f>
        <v>29</v>
      </c>
      <c r="T64" s="23">
        <f>PERCENTILE(T4:T58,0.6)</f>
        <v>73.8</v>
      </c>
      <c r="U64" s="23">
        <f>PERCENTILE(U4:U58,0.6)</f>
        <v>3</v>
      </c>
      <c r="V64" s="22">
        <f>PERCENTILE(V4:V58,0.4)</f>
        <v>23.900000000000013</v>
      </c>
      <c r="W64" s="22">
        <f>PERCENTILE(W4:W58,0.4)</f>
        <v>90</v>
      </c>
      <c r="X64" s="22">
        <f>PERCENTILE(X4:X58,0.4)</f>
        <v>370</v>
      </c>
    </row>
    <row r="65" spans="1:24">
      <c r="A65" s="20"/>
      <c r="B65" s="21">
        <v>50</v>
      </c>
      <c r="C65" s="22">
        <f t="shared" ref="C65:X65" si="0">PERCENTILE(C4:C58,0.5)</f>
        <v>299</v>
      </c>
      <c r="D65" s="22">
        <f t="shared" si="0"/>
        <v>318.5</v>
      </c>
      <c r="E65" s="22">
        <f t="shared" si="0"/>
        <v>900</v>
      </c>
      <c r="F65" s="22">
        <f t="shared" si="0"/>
        <v>195</v>
      </c>
      <c r="G65" s="22">
        <f t="shared" si="0"/>
        <v>40</v>
      </c>
      <c r="H65" s="23">
        <f t="shared" si="0"/>
        <v>18</v>
      </c>
      <c r="I65" s="23">
        <f t="shared" si="0"/>
        <v>16</v>
      </c>
      <c r="J65" s="23">
        <f t="shared" si="0"/>
        <v>271</v>
      </c>
      <c r="K65" s="23">
        <f t="shared" si="0"/>
        <v>263</v>
      </c>
      <c r="L65" s="22">
        <f t="shared" si="0"/>
        <v>45</v>
      </c>
      <c r="M65" s="22">
        <f t="shared" si="0"/>
        <v>3</v>
      </c>
      <c r="N65" s="22">
        <f t="shared" si="0"/>
        <v>4.9000000000000004</v>
      </c>
      <c r="O65" s="22">
        <f t="shared" si="0"/>
        <v>6.25</v>
      </c>
      <c r="P65" s="22">
        <f t="shared" si="0"/>
        <v>8</v>
      </c>
      <c r="Q65" s="23">
        <f t="shared" si="0"/>
        <v>6</v>
      </c>
      <c r="R65" s="23">
        <f t="shared" si="0"/>
        <v>11.5</v>
      </c>
      <c r="S65" s="22">
        <f t="shared" si="0"/>
        <v>30</v>
      </c>
      <c r="T65" s="23">
        <f t="shared" si="0"/>
        <v>70.5</v>
      </c>
      <c r="U65" s="23">
        <f t="shared" si="0"/>
        <v>3</v>
      </c>
      <c r="V65" s="22">
        <f t="shared" ref="V65" si="1">PERCENTILE(V4:V58,0.5)</f>
        <v>33.75</v>
      </c>
      <c r="W65" s="22">
        <f t="shared" si="0"/>
        <v>94.5</v>
      </c>
      <c r="X65" s="22">
        <f t="shared" si="0"/>
        <v>387.5</v>
      </c>
    </row>
    <row r="66" spans="1:24">
      <c r="A66" s="20"/>
      <c r="B66" s="21">
        <v>60</v>
      </c>
      <c r="C66" s="22">
        <f>PERCENTILE(C4:C58,0.6)</f>
        <v>314</v>
      </c>
      <c r="D66" s="22">
        <f>PERCENTILE(D4:D58,0.6)</f>
        <v>334</v>
      </c>
      <c r="E66" s="22">
        <f>PERCENTILE(E4:E58,0.6)</f>
        <v>950</v>
      </c>
      <c r="F66" s="22">
        <f>PERCENTILE(F4:F58,0.6)</f>
        <v>200</v>
      </c>
      <c r="G66" s="22">
        <f>PERCENTILE(G4:G58,0.6)</f>
        <v>41.2</v>
      </c>
      <c r="H66" s="23">
        <f>PERCENTILE(H4:H58,0.4)</f>
        <v>16.600000000000001</v>
      </c>
      <c r="I66" s="23">
        <f>PERCENTILE(I4:I58,0.4)</f>
        <v>15.6</v>
      </c>
      <c r="J66" s="23">
        <f>PERCENTILE(J4:J58,0.4)</f>
        <v>265.60000000000002</v>
      </c>
      <c r="K66" s="23">
        <f>PERCENTILE(K4:K58,0.4)</f>
        <v>253.6</v>
      </c>
      <c r="L66" s="22">
        <f>PERCENTILE(L4:L58,0.6)</f>
        <v>46</v>
      </c>
      <c r="M66" s="22">
        <f>PERCENTILE(M4:M58,0.6)</f>
        <v>3</v>
      </c>
      <c r="N66" s="22">
        <f>PERCENTILE(N4:N58,0.6)</f>
        <v>5.6619999999999999</v>
      </c>
      <c r="O66" s="22">
        <f>PERCENTILE(O4:O58,0.6)</f>
        <v>8</v>
      </c>
      <c r="P66" s="22">
        <f>PERCENTILE(P4:P58,0.6)</f>
        <v>10</v>
      </c>
      <c r="Q66" s="23">
        <f>PERCENTILE(Q4:Q58,0.4)</f>
        <v>5.1000000000000014</v>
      </c>
      <c r="R66" s="23">
        <f>PERCENTILE(R4:R58,0.4)</f>
        <v>11.292</v>
      </c>
      <c r="S66" s="22">
        <f>PERCENTILE(S4:S58,0.6)</f>
        <v>32</v>
      </c>
      <c r="T66" s="23">
        <f>PERCENTILE(T4:T58,0.4)</f>
        <v>65.599999999999994</v>
      </c>
      <c r="U66" s="23">
        <f>PERCENTILE(U4:U58,0.4)</f>
        <v>2</v>
      </c>
      <c r="V66" s="22">
        <f>PERCENTILE(V4:V58,0.6)</f>
        <v>40.9</v>
      </c>
      <c r="W66" s="22">
        <f>PERCENTILE(W4:W58,0.6)</f>
        <v>100</v>
      </c>
      <c r="X66" s="22">
        <f>PERCENTILE(X4:X58,0.6)</f>
        <v>410</v>
      </c>
    </row>
    <row r="67" spans="1:24">
      <c r="A67" s="20"/>
      <c r="B67" s="21">
        <v>70</v>
      </c>
      <c r="C67" s="22">
        <f>PERCENTILE(C4:C58,0.7)</f>
        <v>320.2</v>
      </c>
      <c r="D67" s="22">
        <f>PERCENTILE(D4:D58,0.7)</f>
        <v>345.1</v>
      </c>
      <c r="E67" s="22">
        <f>PERCENTILE(E4:E58,0.7)</f>
        <v>1000</v>
      </c>
      <c r="F67" s="22">
        <f>PERCENTILE(F4:F58,0.7)</f>
        <v>203.49999999999997</v>
      </c>
      <c r="G67" s="22">
        <f>PERCENTILE(G4:G58,0.7)</f>
        <v>42.9</v>
      </c>
      <c r="H67" s="23">
        <f>PERCENTILE(H4:H58,0.3)</f>
        <v>16</v>
      </c>
      <c r="I67" s="23">
        <f>PERCENTILE(I4:I58,0.3)</f>
        <v>15</v>
      </c>
      <c r="J67" s="23">
        <f>PERCENTILE(J4:J58,0.3)</f>
        <v>260</v>
      </c>
      <c r="K67" s="23">
        <f>PERCENTILE(K4:K58,0.3)</f>
        <v>239.8</v>
      </c>
      <c r="L67" s="22">
        <f>PERCENTILE(L4:L58,0.7)</f>
        <v>47.4</v>
      </c>
      <c r="M67" s="22">
        <f>PERCENTILE(M4:M58,0.7)</f>
        <v>4</v>
      </c>
      <c r="N67" s="22">
        <f>PERCENTILE(N4:N58,0.7)</f>
        <v>7.1999999999999993</v>
      </c>
      <c r="O67" s="22">
        <f>PERCENTILE(O4:O58,0.7)</f>
        <v>10.089999999999995</v>
      </c>
      <c r="P67" s="22">
        <f>PERCENTILE(P4:P58,0.7)</f>
        <v>11</v>
      </c>
      <c r="Q67" s="23">
        <f>PERCENTILE(Q4:Q58,0.3)</f>
        <v>3.9499999999999993</v>
      </c>
      <c r="R67" s="23">
        <f>PERCENTILE(R4:R58,0.3)</f>
        <v>10.88</v>
      </c>
      <c r="S67" s="22">
        <f>PERCENTILE(S4:S58,0.7)</f>
        <v>34</v>
      </c>
      <c r="T67" s="23">
        <f>PERCENTILE(T4:T58,0.3)</f>
        <v>60.7</v>
      </c>
      <c r="U67" s="23">
        <f>PERCENTILE(U4:U58,0.3)</f>
        <v>1</v>
      </c>
      <c r="V67" s="22">
        <f>PERCENTILE(V4:V58,0.7)</f>
        <v>52.099999999999994</v>
      </c>
      <c r="W67" s="22">
        <f>PERCENTILE(W4:W58,0.7)</f>
        <v>105</v>
      </c>
      <c r="X67" s="22">
        <f>PERCENTILE(X4:X58,0.7)</f>
        <v>420</v>
      </c>
    </row>
    <row r="68" spans="1:24">
      <c r="A68" s="20"/>
      <c r="B68" s="21">
        <v>80</v>
      </c>
      <c r="C68" s="22">
        <f>PERCENTILE(C4:C58,0.8)</f>
        <v>344.6</v>
      </c>
      <c r="D68" s="22">
        <f>PERCENTILE(D4:D58,0.8)</f>
        <v>356.4</v>
      </c>
      <c r="E68" s="22">
        <f>PERCENTILE(E4:E58,0.8)</f>
        <v>1000</v>
      </c>
      <c r="F68" s="22">
        <f>PERCENTILE(F4:F58,0.8)</f>
        <v>205</v>
      </c>
      <c r="G68" s="22">
        <f>PERCENTILE(G4:G58,0.8)</f>
        <v>44.6</v>
      </c>
      <c r="H68" s="23">
        <f>PERCENTILE(H4:H58,0.2)</f>
        <v>15</v>
      </c>
      <c r="I68" s="23">
        <f>PERCENTILE(I4:I58,0.2)</f>
        <v>13.42</v>
      </c>
      <c r="J68" s="23">
        <f>PERCENTILE(J4:J58,0.2)</f>
        <v>252.8</v>
      </c>
      <c r="K68" s="23">
        <f>PERCENTILE(K4:K58,0.2)</f>
        <v>235.4</v>
      </c>
      <c r="L68" s="22">
        <f>PERCENTILE(L4:L58,0.8)</f>
        <v>49</v>
      </c>
      <c r="M68" s="22">
        <f>PERCENTILE(M4:M58,0.8)</f>
        <v>5</v>
      </c>
      <c r="N68" s="22">
        <f>PERCENTILE(N4:N58,0.8)</f>
        <v>10.328000000000003</v>
      </c>
      <c r="O68" s="22">
        <f>PERCENTILE(O4:O58,0.8)</f>
        <v>11</v>
      </c>
      <c r="P68" s="22">
        <f>PERCENTILE(P4:P58,0.8)</f>
        <v>11</v>
      </c>
      <c r="Q68" s="23">
        <f>PERCENTILE(Q4:Q58,0.2)</f>
        <v>3</v>
      </c>
      <c r="R68" s="23">
        <f>PERCENTILE(R4:R58,0.2)</f>
        <v>10.199999999999999</v>
      </c>
      <c r="S68" s="22">
        <f>PERCENTILE(S4:S58,0.8)</f>
        <v>35.600000000000009</v>
      </c>
      <c r="T68" s="23">
        <f>PERCENTILE(T4:T58,0.2)</f>
        <v>53.8</v>
      </c>
      <c r="U68" s="23">
        <f>PERCENTILE(U4:U58,0.2)</f>
        <v>1</v>
      </c>
      <c r="V68" s="22">
        <f>PERCENTILE(V4:V58,0.8)</f>
        <v>60</v>
      </c>
      <c r="W68" s="22">
        <f>PERCENTILE(W4:W58,0.8)</f>
        <v>110</v>
      </c>
      <c r="X68" s="22">
        <f>PERCENTILE(X4:X58,0.8)</f>
        <v>450</v>
      </c>
    </row>
    <row r="69" spans="1:24" ht="15" thickBot="1">
      <c r="A69" s="20"/>
      <c r="B69" s="24">
        <v>90</v>
      </c>
      <c r="C69" s="25">
        <f>PERCENTILE(C4:C58,0.9)</f>
        <v>353.4</v>
      </c>
      <c r="D69" s="25">
        <f>PERCENTILE(D4:D58,0.9)</f>
        <v>391.5</v>
      </c>
      <c r="E69" s="25">
        <f>PERCENTILE(E4:E58,0.9)</f>
        <v>1150</v>
      </c>
      <c r="F69" s="25">
        <f>PERCENTILE(F4:F58,0.9)</f>
        <v>219.5</v>
      </c>
      <c r="G69" s="25">
        <f>PERCENTILE(G4:G58,0.9)</f>
        <v>49</v>
      </c>
      <c r="H69" s="26">
        <f>PERCENTILE(H4:H58,0.1)</f>
        <v>13.612</v>
      </c>
      <c r="I69" s="26">
        <f>PERCENTILE(I4:I58,0.1)</f>
        <v>11.304</v>
      </c>
      <c r="J69" s="26">
        <f>PERCENTILE(J4:J58,0.1)</f>
        <v>246.4</v>
      </c>
      <c r="K69" s="26">
        <f>PERCENTILE(K4:K58,0.1)</f>
        <v>228</v>
      </c>
      <c r="L69" s="25">
        <f>PERCENTILE(L4:L58,0.9)</f>
        <v>51.800000000000004</v>
      </c>
      <c r="M69" s="25">
        <f>PERCENTILE(M4:M58,0.9)</f>
        <v>8</v>
      </c>
      <c r="N69" s="25">
        <f>PERCENTILE(N4:N58,0.9)</f>
        <v>14.900000000000013</v>
      </c>
      <c r="O69" s="25">
        <f>PERCENTILE(O4:O58,0.9)</f>
        <v>12.850000000000001</v>
      </c>
      <c r="P69" s="25">
        <f>PERCENTILE(P4:P58,0.9)</f>
        <v>15</v>
      </c>
      <c r="Q69" s="26">
        <f>PERCENTILE(Q4:Q58,0.1)</f>
        <v>1</v>
      </c>
      <c r="R69" s="26">
        <f>PERCENTILE(R4:R58,0.1)</f>
        <v>9.2219999999999995</v>
      </c>
      <c r="S69" s="25">
        <f>PERCENTILE(S4:S58,0.9)</f>
        <v>39</v>
      </c>
      <c r="T69" s="26">
        <f>PERCENTILE(T4:T58,0.1)</f>
        <v>46.400000000000006</v>
      </c>
      <c r="U69" s="26">
        <f>PERCENTILE(U4:U58,0.1)</f>
        <v>1</v>
      </c>
      <c r="V69" s="25">
        <f t="shared" ref="V69" si="2">PERCENTILE(V4:V58,0.9)</f>
        <v>60</v>
      </c>
      <c r="W69" s="25">
        <f t="shared" ref="W69:X69" si="3">PERCENTILE(W4:W58,0.9)</f>
        <v>115</v>
      </c>
      <c r="X69" s="25">
        <f t="shared" si="3"/>
        <v>531.00000000000011</v>
      </c>
    </row>
    <row r="70" spans="1:24" ht="15" thickTop="1"/>
  </sheetData>
  <mergeCells count="15">
    <mergeCell ref="Q2:Q3"/>
    <mergeCell ref="S2:S3"/>
    <mergeCell ref="U2:U3"/>
    <mergeCell ref="W2:W3"/>
    <mergeCell ref="A1:A3"/>
    <mergeCell ref="C1:D1"/>
    <mergeCell ref="H1:I1"/>
    <mergeCell ref="J1:K1"/>
    <mergeCell ref="O1:P1"/>
    <mergeCell ref="B2:B3"/>
    <mergeCell ref="F2:F3"/>
    <mergeCell ref="G2:G3"/>
    <mergeCell ref="L2:L3"/>
    <mergeCell ref="M2:M3"/>
    <mergeCell ref="N2:N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Vespa</dc:creator>
  <cp:lastModifiedBy>  </cp:lastModifiedBy>
  <dcterms:created xsi:type="dcterms:W3CDTF">2017-12-04T09:40:56Z</dcterms:created>
  <dcterms:modified xsi:type="dcterms:W3CDTF">2019-12-04T18:26:06Z</dcterms:modified>
</cp:coreProperties>
</file>