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43378_muni_cz/Documents/VYUKA/ANTROPOMOTORIKA/2021 podzim/"/>
    </mc:Choice>
  </mc:AlternateContent>
  <xr:revisionPtr revIDLastSave="0" documentId="8_{46B136E5-BC05-49BE-925F-EFA93EFBA583}" xr6:coauthVersionLast="36" xr6:coauthVersionMax="36" xr10:uidLastSave="{00000000-0000-0000-0000-000000000000}"/>
  <bookViews>
    <workbookView xWindow="0" yWindow="0" windowWidth="19200" windowHeight="6930" xr2:uid="{E0C569ED-B056-4054-AFAD-DCCF00403EF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9" i="1" l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</calcChain>
</file>

<file path=xl/sharedStrings.xml><?xml version="1.0" encoding="utf-8"?>
<sst xmlns="http://schemas.openxmlformats.org/spreadsheetml/2006/main" count="111" uniqueCount="60">
  <si>
    <t>Jméno</t>
  </si>
  <si>
    <t>pohlaví</t>
  </si>
  <si>
    <t>dynamometrie ruční</t>
  </si>
  <si>
    <t>dynamometrie zádová</t>
  </si>
  <si>
    <t>skok daleký</t>
  </si>
  <si>
    <t>skok dosažný</t>
  </si>
  <si>
    <t>zachycení tyče</t>
  </si>
  <si>
    <t>reaktometrie</t>
  </si>
  <si>
    <t>Tapping paží</t>
  </si>
  <si>
    <t>Chůze pozpátku</t>
  </si>
  <si>
    <t>Balancování tyčí</t>
  </si>
  <si>
    <t>pohyblivost v ramenou</t>
  </si>
  <si>
    <t>skok na přesnost</t>
  </si>
  <si>
    <t>překračování tyče</t>
  </si>
  <si>
    <t>předklon v sedě</t>
  </si>
  <si>
    <t>výkrut tyčí</t>
  </si>
  <si>
    <t>plameňák</t>
  </si>
  <si>
    <t>stoj na kladince</t>
  </si>
  <si>
    <t>skok vzad</t>
  </si>
  <si>
    <t>výskok s otočkou</t>
  </si>
  <si>
    <t>[m/z]</t>
  </si>
  <si>
    <t>levá</t>
  </si>
  <si>
    <t>pravá</t>
  </si>
  <si>
    <t>[N]</t>
  </si>
  <si>
    <t>[cm]</t>
  </si>
  <si>
    <t>zrak</t>
  </si>
  <si>
    <t>sluch</t>
  </si>
  <si>
    <t>[n]</t>
  </si>
  <si>
    <t>[s]</t>
  </si>
  <si>
    <t>cm</t>
  </si>
  <si>
    <t>[n/6Os]</t>
  </si>
  <si>
    <t>[ms]</t>
  </si>
  <si>
    <t>Adamovská, Eliška</t>
  </si>
  <si>
    <t>z</t>
  </si>
  <si>
    <t>x</t>
  </si>
  <si>
    <t>Budinová, Simona</t>
  </si>
  <si>
    <t>Halouzková, Eliška</t>
  </si>
  <si>
    <t>Jeřábková, Simona</t>
  </si>
  <si>
    <t>Jiřikovská, Lucie</t>
  </si>
  <si>
    <t>Juřicová, Gabriela</t>
  </si>
  <si>
    <t>Kabeláčová, Sára</t>
  </si>
  <si>
    <t>Kiselová, Klaudie</t>
  </si>
  <si>
    <t>Křenková, Darina</t>
  </si>
  <si>
    <t>Křížová, Hana</t>
  </si>
  <si>
    <t>Kuníková, Kateřina</t>
  </si>
  <si>
    <t>Lehnertová, Hana</t>
  </si>
  <si>
    <t>Ličková, Hanka</t>
  </si>
  <si>
    <t>Mátlová, Eva</t>
  </si>
  <si>
    <t>Mihulová, Soňa</t>
  </si>
  <si>
    <t>Plchová, Adéla</t>
  </si>
  <si>
    <t>Podešťová, Radka</t>
  </si>
  <si>
    <t>Polická, Kristýna</t>
  </si>
  <si>
    <t>Sedláčková, Daniela</t>
  </si>
  <si>
    <t>Smetánková, Klára</t>
  </si>
  <si>
    <t>Studená, Barbora</t>
  </si>
  <si>
    <t>Švábová, Vendula</t>
  </si>
  <si>
    <t>Trojanová, Monika</t>
  </si>
  <si>
    <t>Vomelová, Aneta</t>
  </si>
  <si>
    <t>Žampová, Veronika</t>
  </si>
  <si>
    <t>percentil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</si>
</sst>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4C7E7"/>
        <bgColor rgb="FF99CCFF"/>
      </patternFill>
    </fill>
    <fill>
      <patternFill patternType="solid">
        <fgColor rgb="FFDAE3F3"/>
        <bgColor rgb="FFD0CECE"/>
      </patternFill>
    </fill>
    <fill>
      <patternFill patternType="solid">
        <fgColor rgb="FFFFC000"/>
        <bgColor rgb="FFFFCF3B"/>
      </patternFill>
    </fill>
    <fill>
      <patternFill patternType="solid">
        <fgColor rgb="FFFFFF00"/>
        <bgColor rgb="FFFFCF3B"/>
      </patternFill>
    </fill>
    <fill>
      <patternFill patternType="solid">
        <fgColor rgb="FFFFE699"/>
        <bgColor rgb="FFFFD96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4" borderId="0" xfId="0" applyFont="1" applyFill="1" applyBorder="1" applyAlignment="1">
      <alignment horizontal="left" wrapText="1"/>
    </xf>
    <xf numFmtId="0" fontId="0" fillId="4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4" fillId="0" borderId="0" xfId="0" applyFont="1"/>
    <xf numFmtId="0" fontId="0" fillId="4" borderId="5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3B1F0-388B-4836-9FAA-97C506B90859}">
  <dimension ref="A1:X40"/>
  <sheetViews>
    <sheetView tabSelected="1" zoomScale="70" zoomScaleNormal="70" workbookViewId="0">
      <pane ySplit="3" topLeftCell="A7" activePane="bottomLeft" state="frozen"/>
      <selection pane="bottomLeft" activeCell="Y19" sqref="Y19"/>
    </sheetView>
  </sheetViews>
  <sheetFormatPr defaultRowHeight="14.5" x14ac:dyDescent="0.35"/>
  <cols>
    <col min="1" max="1" width="26.453125" customWidth="1"/>
    <col min="21" max="21" width="9.54296875" customWidth="1"/>
  </cols>
  <sheetData>
    <row r="1" spans="1:24" ht="43.5" x14ac:dyDescent="0.35">
      <c r="A1" s="20" t="s">
        <v>0</v>
      </c>
      <c r="B1" s="1" t="s">
        <v>1</v>
      </c>
      <c r="C1" s="21" t="s">
        <v>2</v>
      </c>
      <c r="D1" s="21"/>
      <c r="E1" s="1" t="s">
        <v>3</v>
      </c>
      <c r="F1" s="1" t="s">
        <v>4</v>
      </c>
      <c r="G1" s="1" t="s">
        <v>5</v>
      </c>
      <c r="H1" s="21" t="s">
        <v>6</v>
      </c>
      <c r="I1" s="21"/>
      <c r="J1" s="21" t="s">
        <v>7</v>
      </c>
      <c r="K1" s="21"/>
      <c r="L1" s="1" t="s">
        <v>8</v>
      </c>
      <c r="M1" s="1" t="s">
        <v>9</v>
      </c>
      <c r="N1" s="1" t="s">
        <v>10</v>
      </c>
      <c r="O1" s="21" t="s">
        <v>11</v>
      </c>
      <c r="P1" s="21"/>
      <c r="Q1" s="1" t="s">
        <v>12</v>
      </c>
      <c r="R1" s="2" t="s">
        <v>13</v>
      </c>
      <c r="S1" s="1" t="s">
        <v>14</v>
      </c>
      <c r="T1" s="3" t="s">
        <v>15</v>
      </c>
      <c r="U1" s="1" t="s">
        <v>16</v>
      </c>
      <c r="V1" s="3" t="s">
        <v>17</v>
      </c>
      <c r="W1" s="1" t="s">
        <v>18</v>
      </c>
      <c r="X1" s="3" t="s">
        <v>19</v>
      </c>
    </row>
    <row r="2" spans="1:24" x14ac:dyDescent="0.35">
      <c r="A2" s="20"/>
      <c r="B2" s="22" t="s">
        <v>20</v>
      </c>
      <c r="C2" s="4" t="s">
        <v>21</v>
      </c>
      <c r="D2" s="4" t="s">
        <v>22</v>
      </c>
      <c r="E2" s="4" t="s">
        <v>23</v>
      </c>
      <c r="F2" s="22" t="s">
        <v>24</v>
      </c>
      <c r="G2" s="22" t="s">
        <v>24</v>
      </c>
      <c r="H2" s="4" t="s">
        <v>22</v>
      </c>
      <c r="I2" s="5" t="s">
        <v>21</v>
      </c>
      <c r="J2" s="6" t="s">
        <v>25</v>
      </c>
      <c r="K2" s="6" t="s">
        <v>26</v>
      </c>
      <c r="L2" s="22" t="s">
        <v>27</v>
      </c>
      <c r="M2" s="22" t="s">
        <v>27</v>
      </c>
      <c r="N2" s="22" t="s">
        <v>28</v>
      </c>
      <c r="O2" s="4" t="s">
        <v>21</v>
      </c>
      <c r="P2" s="4" t="s">
        <v>22</v>
      </c>
      <c r="Q2" s="22" t="s">
        <v>24</v>
      </c>
      <c r="R2" s="7" t="s">
        <v>28</v>
      </c>
      <c r="S2" s="22" t="s">
        <v>24</v>
      </c>
      <c r="T2" s="8" t="s">
        <v>29</v>
      </c>
      <c r="U2" s="22" t="s">
        <v>30</v>
      </c>
      <c r="V2" s="7" t="s">
        <v>28</v>
      </c>
      <c r="W2" s="22" t="s">
        <v>27</v>
      </c>
      <c r="X2" s="8" t="s">
        <v>29</v>
      </c>
    </row>
    <row r="3" spans="1:24" x14ac:dyDescent="0.35">
      <c r="A3" s="20"/>
      <c r="B3" s="22"/>
      <c r="C3" s="4" t="s">
        <v>23</v>
      </c>
      <c r="D3" s="4" t="s">
        <v>23</v>
      </c>
      <c r="E3" s="4"/>
      <c r="F3" s="22"/>
      <c r="G3" s="22"/>
      <c r="H3" s="4" t="s">
        <v>24</v>
      </c>
      <c r="I3" s="5" t="s">
        <v>24</v>
      </c>
      <c r="J3" s="6" t="s">
        <v>31</v>
      </c>
      <c r="K3" s="6" t="s">
        <v>31</v>
      </c>
      <c r="L3" s="22"/>
      <c r="M3" s="22"/>
      <c r="N3" s="22"/>
      <c r="O3" s="4" t="s">
        <v>24</v>
      </c>
      <c r="P3" s="4" t="s">
        <v>24</v>
      </c>
      <c r="Q3" s="22"/>
      <c r="R3" s="9"/>
      <c r="S3" s="22"/>
      <c r="T3" s="8"/>
      <c r="U3" s="22"/>
      <c r="V3" s="8"/>
      <c r="W3" s="22"/>
      <c r="X3" s="8"/>
    </row>
    <row r="4" spans="1:24" x14ac:dyDescent="0.35">
      <c r="A4" s="10" t="s">
        <v>32</v>
      </c>
      <c r="B4" t="s">
        <v>33</v>
      </c>
      <c r="C4">
        <v>499</v>
      </c>
      <c r="D4">
        <v>490</v>
      </c>
      <c r="E4">
        <v>1000</v>
      </c>
      <c r="F4">
        <v>190</v>
      </c>
      <c r="G4" t="s">
        <v>34</v>
      </c>
      <c r="H4">
        <v>14.6</v>
      </c>
      <c r="I4">
        <v>15.3</v>
      </c>
      <c r="J4">
        <v>275</v>
      </c>
      <c r="K4">
        <v>233</v>
      </c>
      <c r="L4">
        <v>46</v>
      </c>
      <c r="M4">
        <v>15</v>
      </c>
      <c r="N4">
        <v>6.6</v>
      </c>
      <c r="O4">
        <v>-6</v>
      </c>
      <c r="P4">
        <v>8</v>
      </c>
      <c r="Q4">
        <v>6</v>
      </c>
      <c r="R4">
        <v>10.38</v>
      </c>
      <c r="S4">
        <v>35</v>
      </c>
      <c r="T4">
        <v>60</v>
      </c>
      <c r="U4">
        <v>3</v>
      </c>
      <c r="V4">
        <v>19.7</v>
      </c>
      <c r="W4">
        <v>80</v>
      </c>
      <c r="X4">
        <v>350</v>
      </c>
    </row>
    <row r="5" spans="1:24" x14ac:dyDescent="0.35">
      <c r="A5" s="10" t="s">
        <v>35</v>
      </c>
      <c r="B5" t="s">
        <v>33</v>
      </c>
      <c r="C5">
        <v>249</v>
      </c>
      <c r="D5">
        <v>340</v>
      </c>
      <c r="E5">
        <v>750</v>
      </c>
      <c r="F5">
        <v>190</v>
      </c>
      <c r="G5">
        <v>40</v>
      </c>
      <c r="H5">
        <v>15.3</v>
      </c>
      <c r="I5">
        <v>18.600000000000001</v>
      </c>
      <c r="J5">
        <v>244</v>
      </c>
      <c r="K5">
        <v>221</v>
      </c>
      <c r="L5">
        <v>50</v>
      </c>
      <c r="M5">
        <v>9</v>
      </c>
      <c r="N5">
        <v>13</v>
      </c>
      <c r="O5">
        <v>5</v>
      </c>
      <c r="P5">
        <v>9</v>
      </c>
      <c r="Q5">
        <v>5</v>
      </c>
      <c r="R5">
        <v>13.4</v>
      </c>
      <c r="S5">
        <v>20</v>
      </c>
      <c r="T5">
        <v>86</v>
      </c>
      <c r="U5">
        <v>3</v>
      </c>
      <c r="V5">
        <v>20.5</v>
      </c>
      <c r="W5">
        <v>70</v>
      </c>
      <c r="X5">
        <v>360</v>
      </c>
    </row>
    <row r="6" spans="1:24" x14ac:dyDescent="0.35">
      <c r="A6" s="10" t="s">
        <v>36</v>
      </c>
      <c r="B6" t="s">
        <v>33</v>
      </c>
      <c r="C6">
        <v>289</v>
      </c>
      <c r="D6">
        <v>317</v>
      </c>
      <c r="E6">
        <v>1100</v>
      </c>
      <c r="F6">
        <v>233</v>
      </c>
      <c r="G6">
        <v>45</v>
      </c>
      <c r="H6">
        <v>14.6</v>
      </c>
      <c r="I6">
        <v>14</v>
      </c>
      <c r="J6">
        <v>296</v>
      </c>
      <c r="K6">
        <v>247</v>
      </c>
      <c r="L6">
        <v>46</v>
      </c>
      <c r="M6">
        <v>4</v>
      </c>
      <c r="N6">
        <v>6.7</v>
      </c>
      <c r="O6">
        <v>18</v>
      </c>
      <c r="P6">
        <v>23</v>
      </c>
      <c r="Q6">
        <v>1</v>
      </c>
      <c r="R6">
        <v>9</v>
      </c>
      <c r="S6">
        <v>41</v>
      </c>
      <c r="T6">
        <v>72</v>
      </c>
      <c r="U6">
        <v>5</v>
      </c>
      <c r="V6">
        <v>18</v>
      </c>
      <c r="W6">
        <v>125</v>
      </c>
      <c r="X6">
        <v>500</v>
      </c>
    </row>
    <row r="7" spans="1:24" x14ac:dyDescent="0.35">
      <c r="A7" s="10" t="s">
        <v>37</v>
      </c>
      <c r="B7" t="s">
        <v>33</v>
      </c>
    </row>
    <row r="8" spans="1:24" x14ac:dyDescent="0.35">
      <c r="A8" s="10" t="s">
        <v>38</v>
      </c>
      <c r="B8" t="s">
        <v>33</v>
      </c>
      <c r="C8">
        <v>227</v>
      </c>
      <c r="D8">
        <v>270</v>
      </c>
      <c r="E8">
        <v>700</v>
      </c>
      <c r="F8">
        <v>190</v>
      </c>
      <c r="G8">
        <v>38</v>
      </c>
      <c r="H8">
        <v>18.3</v>
      </c>
      <c r="I8">
        <v>9.6</v>
      </c>
      <c r="J8">
        <v>304</v>
      </c>
      <c r="K8">
        <v>334</v>
      </c>
      <c r="L8">
        <v>48</v>
      </c>
      <c r="T8">
        <v>62</v>
      </c>
      <c r="U8">
        <v>1</v>
      </c>
      <c r="V8">
        <v>51.2</v>
      </c>
      <c r="W8">
        <v>73</v>
      </c>
      <c r="X8">
        <v>390</v>
      </c>
    </row>
    <row r="9" spans="1:24" x14ac:dyDescent="0.35">
      <c r="A9" s="10" t="s">
        <v>39</v>
      </c>
      <c r="B9" t="s">
        <v>33</v>
      </c>
      <c r="C9">
        <v>403</v>
      </c>
      <c r="D9">
        <v>421</v>
      </c>
      <c r="E9">
        <v>1430</v>
      </c>
      <c r="F9">
        <v>188</v>
      </c>
      <c r="G9">
        <v>39</v>
      </c>
      <c r="H9">
        <v>14.6</v>
      </c>
      <c r="I9">
        <v>23.3</v>
      </c>
      <c r="J9">
        <v>263</v>
      </c>
      <c r="K9">
        <v>268</v>
      </c>
      <c r="L9">
        <v>49</v>
      </c>
      <c r="M9">
        <v>5</v>
      </c>
      <c r="N9">
        <v>4.5</v>
      </c>
      <c r="O9">
        <v>6</v>
      </c>
      <c r="P9">
        <v>11</v>
      </c>
      <c r="Q9">
        <v>2</v>
      </c>
      <c r="R9">
        <v>11</v>
      </c>
      <c r="S9">
        <v>25</v>
      </c>
      <c r="T9">
        <v>89</v>
      </c>
      <c r="U9">
        <v>5</v>
      </c>
      <c r="V9">
        <v>6</v>
      </c>
      <c r="W9">
        <v>90</v>
      </c>
      <c r="X9">
        <v>430</v>
      </c>
    </row>
    <row r="10" spans="1:24" x14ac:dyDescent="0.35">
      <c r="A10" s="10" t="s">
        <v>40</v>
      </c>
      <c r="B10" t="s">
        <v>33</v>
      </c>
    </row>
    <row r="11" spans="1:24" x14ac:dyDescent="0.35">
      <c r="A11" s="10" t="s">
        <v>41</v>
      </c>
      <c r="B11" t="s">
        <v>33</v>
      </c>
      <c r="C11">
        <v>290</v>
      </c>
      <c r="D11">
        <v>300</v>
      </c>
      <c r="E11">
        <v>700</v>
      </c>
      <c r="F11">
        <v>195</v>
      </c>
      <c r="G11">
        <v>36</v>
      </c>
      <c r="H11">
        <v>21.6</v>
      </c>
      <c r="I11">
        <v>18.600000000000001</v>
      </c>
      <c r="J11">
        <v>292</v>
      </c>
      <c r="K11">
        <v>263</v>
      </c>
      <c r="L11">
        <v>41</v>
      </c>
      <c r="M11">
        <v>4</v>
      </c>
      <c r="N11">
        <v>1.5</v>
      </c>
      <c r="O11">
        <v>10.5</v>
      </c>
      <c r="P11">
        <v>13</v>
      </c>
      <c r="Q11">
        <v>2</v>
      </c>
      <c r="R11">
        <v>9.0399999999999991</v>
      </c>
      <c r="S11">
        <v>15</v>
      </c>
      <c r="T11">
        <v>68</v>
      </c>
      <c r="U11">
        <v>6</v>
      </c>
      <c r="V11">
        <v>5.27</v>
      </c>
      <c r="W11">
        <v>72</v>
      </c>
      <c r="X11">
        <v>370</v>
      </c>
    </row>
    <row r="12" spans="1:24" x14ac:dyDescent="0.35">
      <c r="A12" s="10" t="s">
        <v>42</v>
      </c>
      <c r="B12" t="s">
        <v>33</v>
      </c>
      <c r="C12">
        <v>247</v>
      </c>
      <c r="D12">
        <v>232</v>
      </c>
      <c r="E12">
        <v>600</v>
      </c>
      <c r="F12">
        <v>193</v>
      </c>
      <c r="G12">
        <v>35</v>
      </c>
      <c r="H12">
        <v>12.6</v>
      </c>
      <c r="I12">
        <v>13.6</v>
      </c>
      <c r="J12">
        <v>256</v>
      </c>
      <c r="K12">
        <v>254</v>
      </c>
      <c r="L12">
        <v>47</v>
      </c>
      <c r="M12">
        <v>7</v>
      </c>
      <c r="N12">
        <v>5.15</v>
      </c>
      <c r="O12">
        <v>7</v>
      </c>
      <c r="P12">
        <v>12</v>
      </c>
      <c r="Q12">
        <v>5</v>
      </c>
      <c r="R12">
        <v>9.5500000000000007</v>
      </c>
      <c r="S12">
        <v>36</v>
      </c>
      <c r="T12">
        <v>74</v>
      </c>
      <c r="U12">
        <v>3</v>
      </c>
      <c r="V12">
        <v>34.5</v>
      </c>
      <c r="W12">
        <v>70</v>
      </c>
      <c r="X12">
        <v>380</v>
      </c>
    </row>
    <row r="13" spans="1:24" x14ac:dyDescent="0.35">
      <c r="A13" s="10" t="s">
        <v>43</v>
      </c>
      <c r="B13" t="s">
        <v>33</v>
      </c>
      <c r="C13">
        <v>403</v>
      </c>
      <c r="D13">
        <v>455</v>
      </c>
      <c r="E13">
        <v>850</v>
      </c>
      <c r="F13">
        <v>200</v>
      </c>
      <c r="G13">
        <v>41</v>
      </c>
      <c r="H13">
        <v>18.3</v>
      </c>
      <c r="I13">
        <v>21</v>
      </c>
      <c r="J13">
        <v>291</v>
      </c>
      <c r="K13">
        <v>267</v>
      </c>
      <c r="L13">
        <v>46</v>
      </c>
      <c r="M13">
        <v>3</v>
      </c>
      <c r="N13">
        <v>3.11</v>
      </c>
      <c r="O13">
        <v>6</v>
      </c>
      <c r="P13">
        <v>2</v>
      </c>
      <c r="Q13">
        <v>4</v>
      </c>
      <c r="R13">
        <v>11.7</v>
      </c>
      <c r="S13">
        <v>32</v>
      </c>
      <c r="T13" t="s">
        <v>34</v>
      </c>
      <c r="U13">
        <v>3</v>
      </c>
      <c r="V13">
        <v>35</v>
      </c>
      <c r="W13">
        <v>95</v>
      </c>
      <c r="X13">
        <v>360</v>
      </c>
    </row>
    <row r="14" spans="1:24" x14ac:dyDescent="0.35">
      <c r="A14" s="10" t="s">
        <v>44</v>
      </c>
      <c r="B14" t="s">
        <v>33</v>
      </c>
      <c r="C14">
        <v>343</v>
      </c>
      <c r="D14">
        <v>400</v>
      </c>
      <c r="E14">
        <v>800</v>
      </c>
      <c r="F14" t="s">
        <v>34</v>
      </c>
      <c r="G14" t="s">
        <v>34</v>
      </c>
      <c r="H14">
        <v>15.6</v>
      </c>
      <c r="I14">
        <v>13</v>
      </c>
      <c r="J14">
        <v>294</v>
      </c>
      <c r="K14">
        <v>256</v>
      </c>
      <c r="L14">
        <v>51</v>
      </c>
      <c r="M14">
        <v>2</v>
      </c>
      <c r="N14">
        <v>31.7</v>
      </c>
      <c r="O14">
        <v>7</v>
      </c>
      <c r="P14">
        <v>13.5</v>
      </c>
      <c r="Q14" t="s">
        <v>34</v>
      </c>
      <c r="R14">
        <v>9.9</v>
      </c>
      <c r="S14">
        <v>43</v>
      </c>
      <c r="T14">
        <v>55</v>
      </c>
      <c r="U14">
        <v>2</v>
      </c>
      <c r="V14">
        <v>36.5</v>
      </c>
      <c r="W14" t="s">
        <v>34</v>
      </c>
      <c r="X14" t="s">
        <v>34</v>
      </c>
    </row>
    <row r="15" spans="1:24" x14ac:dyDescent="0.35">
      <c r="A15" s="10" t="s">
        <v>45</v>
      </c>
      <c r="B15" t="s">
        <v>33</v>
      </c>
      <c r="C15">
        <v>294</v>
      </c>
      <c r="D15">
        <v>310</v>
      </c>
      <c r="E15">
        <v>800</v>
      </c>
      <c r="F15">
        <v>190</v>
      </c>
      <c r="G15">
        <v>41</v>
      </c>
      <c r="H15">
        <v>13.3</v>
      </c>
      <c r="I15">
        <v>14</v>
      </c>
      <c r="J15">
        <v>273</v>
      </c>
      <c r="K15">
        <v>255</v>
      </c>
      <c r="L15">
        <v>50</v>
      </c>
      <c r="M15">
        <v>15</v>
      </c>
      <c r="N15">
        <v>16</v>
      </c>
      <c r="O15">
        <v>-13</v>
      </c>
      <c r="P15">
        <v>5.5</v>
      </c>
      <c r="Q15">
        <v>4.5</v>
      </c>
      <c r="R15">
        <v>17.48</v>
      </c>
      <c r="S15">
        <v>27</v>
      </c>
      <c r="T15">
        <v>86</v>
      </c>
      <c r="U15">
        <v>3</v>
      </c>
      <c r="V15">
        <v>6</v>
      </c>
      <c r="W15">
        <v>85</v>
      </c>
      <c r="X15">
        <v>450</v>
      </c>
    </row>
    <row r="16" spans="1:24" x14ac:dyDescent="0.35">
      <c r="A16" s="10" t="s">
        <v>46</v>
      </c>
      <c r="B16" t="s">
        <v>33</v>
      </c>
      <c r="C16">
        <v>344</v>
      </c>
      <c r="D16">
        <v>357</v>
      </c>
      <c r="E16">
        <v>1400</v>
      </c>
      <c r="F16">
        <v>205</v>
      </c>
      <c r="G16">
        <v>44</v>
      </c>
      <c r="H16">
        <v>17.3</v>
      </c>
      <c r="I16">
        <v>17.3</v>
      </c>
      <c r="J16">
        <v>287</v>
      </c>
      <c r="K16">
        <v>222</v>
      </c>
      <c r="L16">
        <v>50</v>
      </c>
      <c r="M16">
        <v>29</v>
      </c>
      <c r="N16">
        <v>4.5</v>
      </c>
      <c r="O16">
        <v>-11</v>
      </c>
      <c r="P16">
        <v>8</v>
      </c>
      <c r="Q16">
        <v>2</v>
      </c>
      <c r="R16">
        <v>11</v>
      </c>
      <c r="S16">
        <v>32</v>
      </c>
      <c r="T16">
        <v>77</v>
      </c>
      <c r="U16">
        <v>6</v>
      </c>
      <c r="V16">
        <v>18</v>
      </c>
      <c r="W16">
        <v>100</v>
      </c>
      <c r="X16">
        <v>440</v>
      </c>
    </row>
    <row r="17" spans="1:24" x14ac:dyDescent="0.35">
      <c r="A17" s="10" t="s">
        <v>47</v>
      </c>
      <c r="B17" t="s">
        <v>33</v>
      </c>
      <c r="C17">
        <v>259</v>
      </c>
      <c r="D17">
        <v>349</v>
      </c>
      <c r="E17">
        <v>800</v>
      </c>
      <c r="F17">
        <v>170</v>
      </c>
      <c r="G17" t="s">
        <v>34</v>
      </c>
      <c r="H17">
        <v>22.6</v>
      </c>
      <c r="I17">
        <v>18.600000000000001</v>
      </c>
      <c r="J17">
        <v>285</v>
      </c>
      <c r="K17">
        <v>339</v>
      </c>
      <c r="L17">
        <v>40</v>
      </c>
      <c r="M17">
        <v>15</v>
      </c>
      <c r="N17">
        <v>3.72</v>
      </c>
      <c r="O17">
        <v>0</v>
      </c>
      <c r="P17">
        <v>-10</v>
      </c>
      <c r="Q17">
        <v>7</v>
      </c>
      <c r="R17">
        <v>12.7</v>
      </c>
      <c r="S17">
        <v>32</v>
      </c>
      <c r="T17">
        <v>70</v>
      </c>
      <c r="U17">
        <v>4</v>
      </c>
      <c r="V17">
        <v>3.49</v>
      </c>
      <c r="W17">
        <v>85</v>
      </c>
      <c r="X17">
        <v>340</v>
      </c>
    </row>
    <row r="18" spans="1:24" x14ac:dyDescent="0.35">
      <c r="A18" s="10" t="s">
        <v>48</v>
      </c>
      <c r="B18" t="s">
        <v>33</v>
      </c>
      <c r="C18">
        <v>336</v>
      </c>
      <c r="D18">
        <v>359</v>
      </c>
      <c r="E18">
        <v>850</v>
      </c>
      <c r="F18">
        <v>183</v>
      </c>
      <c r="G18">
        <v>33</v>
      </c>
      <c r="H18">
        <v>19.3</v>
      </c>
      <c r="I18">
        <v>20</v>
      </c>
      <c r="J18">
        <v>25</v>
      </c>
      <c r="K18">
        <v>512</v>
      </c>
      <c r="L18">
        <v>45</v>
      </c>
      <c r="M18">
        <v>3</v>
      </c>
      <c r="N18">
        <v>45.5</v>
      </c>
      <c r="O18">
        <v>12</v>
      </c>
      <c r="P18">
        <v>11</v>
      </c>
      <c r="Q18">
        <v>4</v>
      </c>
      <c r="R18">
        <v>10.85</v>
      </c>
      <c r="S18">
        <v>34</v>
      </c>
      <c r="T18">
        <v>94</v>
      </c>
      <c r="U18">
        <v>3</v>
      </c>
      <c r="V18">
        <v>9.5</v>
      </c>
      <c r="W18">
        <v>83</v>
      </c>
      <c r="X18">
        <v>340</v>
      </c>
    </row>
    <row r="19" spans="1:24" x14ac:dyDescent="0.35">
      <c r="A19" s="10" t="s">
        <v>49</v>
      </c>
      <c r="B19" t="s">
        <v>33</v>
      </c>
      <c r="C19">
        <v>293</v>
      </c>
      <c r="D19">
        <v>321</v>
      </c>
      <c r="E19">
        <v>700</v>
      </c>
      <c r="F19">
        <v>202</v>
      </c>
      <c r="G19">
        <v>47</v>
      </c>
      <c r="H19">
        <v>14</v>
      </c>
      <c r="I19">
        <v>15.6</v>
      </c>
      <c r="J19">
        <v>249</v>
      </c>
      <c r="K19">
        <v>236</v>
      </c>
      <c r="L19">
        <v>43</v>
      </c>
      <c r="M19">
        <v>3</v>
      </c>
      <c r="N19">
        <v>19.399999999999999</v>
      </c>
      <c r="O19">
        <v>3</v>
      </c>
      <c r="P19">
        <v>0</v>
      </c>
      <c r="Q19">
        <v>4</v>
      </c>
      <c r="R19">
        <v>11.9</v>
      </c>
      <c r="S19">
        <v>27</v>
      </c>
      <c r="T19">
        <v>4.7</v>
      </c>
      <c r="U19">
        <v>2</v>
      </c>
      <c r="V19">
        <v>6.6</v>
      </c>
      <c r="W19">
        <v>95</v>
      </c>
      <c r="X19">
        <v>510</v>
      </c>
    </row>
    <row r="20" spans="1:24" x14ac:dyDescent="0.35">
      <c r="A20" s="10" t="s">
        <v>50</v>
      </c>
      <c r="B20" t="s">
        <v>33</v>
      </c>
      <c r="C20">
        <v>350</v>
      </c>
      <c r="D20">
        <v>380</v>
      </c>
      <c r="E20">
        <v>820</v>
      </c>
      <c r="F20">
        <v>180</v>
      </c>
      <c r="G20" t="s">
        <v>34</v>
      </c>
      <c r="H20">
        <v>15</v>
      </c>
      <c r="I20">
        <v>16.3</v>
      </c>
      <c r="J20">
        <v>283</v>
      </c>
      <c r="K20">
        <v>260</v>
      </c>
      <c r="L20">
        <v>44</v>
      </c>
      <c r="M20">
        <v>7</v>
      </c>
      <c r="N20">
        <v>8.24</v>
      </c>
      <c r="O20">
        <v>-6</v>
      </c>
      <c r="P20">
        <v>7</v>
      </c>
      <c r="Q20">
        <v>3</v>
      </c>
      <c r="R20">
        <v>11.1</v>
      </c>
      <c r="S20">
        <v>33</v>
      </c>
      <c r="T20">
        <v>75</v>
      </c>
      <c r="U20">
        <v>1</v>
      </c>
      <c r="V20">
        <v>20</v>
      </c>
      <c r="W20">
        <v>80</v>
      </c>
      <c r="X20">
        <v>330</v>
      </c>
    </row>
    <row r="21" spans="1:24" x14ac:dyDescent="0.35">
      <c r="A21" s="10" t="s">
        <v>51</v>
      </c>
      <c r="B21" t="s">
        <v>33</v>
      </c>
      <c r="C21">
        <v>304</v>
      </c>
      <c r="D21">
        <v>359</v>
      </c>
      <c r="E21">
        <v>750</v>
      </c>
      <c r="F21">
        <v>205</v>
      </c>
      <c r="G21">
        <v>41</v>
      </c>
      <c r="H21">
        <v>23.3</v>
      </c>
      <c r="I21">
        <v>20.3</v>
      </c>
      <c r="J21">
        <v>279</v>
      </c>
      <c r="K21">
        <v>272</v>
      </c>
      <c r="L21">
        <v>52</v>
      </c>
      <c r="M21">
        <v>3</v>
      </c>
      <c r="N21">
        <v>5.0999999999999996</v>
      </c>
      <c r="O21">
        <v>-10</v>
      </c>
      <c r="P21">
        <v>8</v>
      </c>
      <c r="Q21">
        <v>3.5</v>
      </c>
      <c r="R21">
        <v>11.9</v>
      </c>
      <c r="S21">
        <v>30</v>
      </c>
      <c r="T21">
        <v>76</v>
      </c>
      <c r="U21">
        <v>6</v>
      </c>
      <c r="V21">
        <v>7.5</v>
      </c>
      <c r="W21">
        <v>80</v>
      </c>
      <c r="X21">
        <v>360</v>
      </c>
    </row>
    <row r="22" spans="1:24" x14ac:dyDescent="0.35">
      <c r="A22" s="10" t="s">
        <v>52</v>
      </c>
      <c r="B22" t="s">
        <v>33</v>
      </c>
      <c r="C22">
        <v>319</v>
      </c>
      <c r="D22">
        <v>307</v>
      </c>
      <c r="E22">
        <v>750</v>
      </c>
      <c r="F22">
        <v>195</v>
      </c>
      <c r="G22">
        <v>40</v>
      </c>
      <c r="H22">
        <v>18.3</v>
      </c>
      <c r="I22">
        <v>22.6</v>
      </c>
      <c r="J22">
        <v>259</v>
      </c>
      <c r="K22">
        <v>226</v>
      </c>
      <c r="L22">
        <v>50</v>
      </c>
      <c r="M22">
        <v>6</v>
      </c>
      <c r="N22">
        <v>4.5999999999999996</v>
      </c>
      <c r="O22">
        <v>4</v>
      </c>
      <c r="P22">
        <v>5</v>
      </c>
      <c r="Q22">
        <v>5</v>
      </c>
      <c r="R22">
        <v>11.32</v>
      </c>
      <c r="S22">
        <v>31</v>
      </c>
      <c r="T22">
        <v>68</v>
      </c>
      <c r="U22">
        <v>1</v>
      </c>
      <c r="V22">
        <v>8.41</v>
      </c>
      <c r="W22">
        <v>85</v>
      </c>
      <c r="X22">
        <v>450</v>
      </c>
    </row>
    <row r="23" spans="1:24" x14ac:dyDescent="0.35">
      <c r="A23" s="10" t="s">
        <v>53</v>
      </c>
      <c r="B23" t="s">
        <v>33</v>
      </c>
      <c r="H23">
        <v>20.3</v>
      </c>
      <c r="I23">
        <v>17.3</v>
      </c>
      <c r="J23">
        <v>259</v>
      </c>
      <c r="K23">
        <v>246</v>
      </c>
      <c r="L23">
        <v>53</v>
      </c>
    </row>
    <row r="24" spans="1:24" x14ac:dyDescent="0.35">
      <c r="A24" s="10" t="s">
        <v>54</v>
      </c>
      <c r="B24" t="s">
        <v>33</v>
      </c>
      <c r="C24">
        <v>309</v>
      </c>
      <c r="D24">
        <v>334</v>
      </c>
      <c r="E24">
        <v>850</v>
      </c>
      <c r="F24">
        <v>175</v>
      </c>
      <c r="G24">
        <v>41</v>
      </c>
      <c r="M24">
        <v>2</v>
      </c>
      <c r="N24">
        <v>6.85</v>
      </c>
      <c r="O24">
        <v>12</v>
      </c>
      <c r="P24">
        <v>12</v>
      </c>
      <c r="Q24">
        <v>3</v>
      </c>
      <c r="R24">
        <v>12.3</v>
      </c>
      <c r="S24">
        <v>26</v>
      </c>
      <c r="T24">
        <v>81</v>
      </c>
      <c r="U24">
        <v>1</v>
      </c>
      <c r="V24">
        <v>40.6</v>
      </c>
      <c r="W24">
        <v>90</v>
      </c>
      <c r="X24">
        <v>340</v>
      </c>
    </row>
    <row r="25" spans="1:24" x14ac:dyDescent="0.35">
      <c r="A25" s="10" t="s">
        <v>55</v>
      </c>
      <c r="B25" t="s">
        <v>33</v>
      </c>
      <c r="C25">
        <v>314</v>
      </c>
      <c r="D25">
        <v>319</v>
      </c>
      <c r="E25">
        <v>620</v>
      </c>
      <c r="F25">
        <v>175</v>
      </c>
      <c r="G25">
        <v>33</v>
      </c>
      <c r="H25">
        <v>13.7</v>
      </c>
      <c r="I25">
        <v>18.3</v>
      </c>
      <c r="J25">
        <v>285</v>
      </c>
      <c r="K25">
        <v>259</v>
      </c>
      <c r="L25">
        <v>35</v>
      </c>
      <c r="M25">
        <v>7</v>
      </c>
      <c r="N25">
        <v>1.8</v>
      </c>
      <c r="O25">
        <v>6.5</v>
      </c>
      <c r="P25">
        <v>20</v>
      </c>
      <c r="Q25">
        <v>5.5</v>
      </c>
      <c r="R25">
        <v>19.3</v>
      </c>
      <c r="S25">
        <v>32</v>
      </c>
      <c r="T25">
        <v>79</v>
      </c>
      <c r="U25">
        <v>1</v>
      </c>
      <c r="V25">
        <v>5.4</v>
      </c>
      <c r="W25">
        <v>85</v>
      </c>
      <c r="X25">
        <v>360</v>
      </c>
    </row>
    <row r="26" spans="1:24" x14ac:dyDescent="0.35">
      <c r="A26" s="10" t="s">
        <v>56</v>
      </c>
      <c r="B26" t="s">
        <v>33</v>
      </c>
      <c r="C26">
        <v>210</v>
      </c>
      <c r="D26">
        <v>280</v>
      </c>
      <c r="E26">
        <v>800</v>
      </c>
      <c r="F26">
        <v>207</v>
      </c>
      <c r="G26">
        <v>38</v>
      </c>
      <c r="H26">
        <v>12.6</v>
      </c>
      <c r="I26">
        <v>13.6</v>
      </c>
      <c r="J26">
        <v>287</v>
      </c>
      <c r="K26">
        <v>231</v>
      </c>
      <c r="L26">
        <v>46</v>
      </c>
      <c r="M26">
        <v>7</v>
      </c>
      <c r="N26">
        <v>1.24</v>
      </c>
      <c r="O26">
        <v>9</v>
      </c>
      <c r="P26">
        <v>14</v>
      </c>
      <c r="Q26">
        <v>0</v>
      </c>
      <c r="R26">
        <v>10</v>
      </c>
      <c r="S26">
        <v>12</v>
      </c>
      <c r="T26">
        <v>80</v>
      </c>
      <c r="U26">
        <v>2</v>
      </c>
      <c r="V26">
        <v>4</v>
      </c>
      <c r="W26">
        <v>108</v>
      </c>
      <c r="X26">
        <v>450</v>
      </c>
    </row>
    <row r="27" spans="1:24" x14ac:dyDescent="0.35">
      <c r="A27" s="10" t="s">
        <v>57</v>
      </c>
      <c r="B27" t="s">
        <v>33</v>
      </c>
      <c r="C27">
        <v>310</v>
      </c>
      <c r="D27">
        <v>350</v>
      </c>
      <c r="E27">
        <v>700</v>
      </c>
      <c r="F27">
        <v>195</v>
      </c>
      <c r="G27">
        <v>33</v>
      </c>
      <c r="H27">
        <v>16.600000000000001</v>
      </c>
      <c r="I27">
        <v>17.3</v>
      </c>
      <c r="J27">
        <v>285</v>
      </c>
      <c r="K27">
        <v>268</v>
      </c>
      <c r="L27">
        <v>43</v>
      </c>
      <c r="M27">
        <v>3</v>
      </c>
      <c r="N27">
        <v>1.79</v>
      </c>
      <c r="O27">
        <v>-6</v>
      </c>
      <c r="P27">
        <v>8</v>
      </c>
      <c r="Q27">
        <v>6</v>
      </c>
      <c r="R27">
        <v>9</v>
      </c>
      <c r="S27">
        <v>17</v>
      </c>
      <c r="T27">
        <v>73</v>
      </c>
      <c r="U27">
        <v>2</v>
      </c>
      <c r="V27">
        <v>2.68</v>
      </c>
      <c r="W27">
        <v>65</v>
      </c>
      <c r="X27">
        <v>360</v>
      </c>
    </row>
    <row r="28" spans="1:24" x14ac:dyDescent="0.35">
      <c r="A28" s="10" t="s">
        <v>58</v>
      </c>
      <c r="B28" t="s">
        <v>33</v>
      </c>
      <c r="C28">
        <v>301</v>
      </c>
      <c r="D28">
        <v>309</v>
      </c>
      <c r="E28">
        <v>1000</v>
      </c>
      <c r="F28">
        <v>210</v>
      </c>
      <c r="G28">
        <v>49</v>
      </c>
      <c r="H28">
        <v>20.6</v>
      </c>
      <c r="I28">
        <v>19.3</v>
      </c>
      <c r="J28">
        <v>267</v>
      </c>
      <c r="K28">
        <v>217</v>
      </c>
      <c r="L28">
        <v>53</v>
      </c>
      <c r="M28">
        <v>4</v>
      </c>
      <c r="N28">
        <v>13</v>
      </c>
      <c r="O28">
        <v>-15</v>
      </c>
      <c r="P28">
        <v>6</v>
      </c>
      <c r="Q28">
        <v>7</v>
      </c>
      <c r="R28">
        <v>8.99</v>
      </c>
      <c r="S28">
        <v>36</v>
      </c>
      <c r="T28">
        <v>65</v>
      </c>
      <c r="U28">
        <v>1</v>
      </c>
      <c r="V28">
        <v>7</v>
      </c>
      <c r="W28">
        <v>120</v>
      </c>
      <c r="X28">
        <v>510</v>
      </c>
    </row>
    <row r="30" spans="1:24" ht="15" thickBot="1" x14ac:dyDescent="0.4"/>
    <row r="31" spans="1:24" ht="15.5" thickTop="1" thickBot="1" x14ac:dyDescent="0.4">
      <c r="A31" s="11" t="s">
        <v>59</v>
      </c>
      <c r="B31" s="12">
        <v>10</v>
      </c>
      <c r="C31" s="13">
        <f>PERCENTILE(C$4:C$28,0.1)</f>
        <v>247.2</v>
      </c>
      <c r="D31" s="13">
        <f t="shared" ref="D31:G31" si="0">PERCENTILE(D$4:D$28,0.1)</f>
        <v>282</v>
      </c>
      <c r="E31" s="13">
        <f t="shared" si="0"/>
        <v>700</v>
      </c>
      <c r="F31" s="13">
        <f t="shared" si="0"/>
        <v>175</v>
      </c>
      <c r="G31" s="13">
        <f t="shared" si="0"/>
        <v>33</v>
      </c>
      <c r="H31" s="14">
        <f>PERCENTILE(H$4:H$28,0.9)</f>
        <v>21.500000000000004</v>
      </c>
      <c r="I31" s="14">
        <f t="shared" ref="I31:J31" si="1">PERCENTILE(I$4:I$28,0.9)</f>
        <v>20.930000000000003</v>
      </c>
      <c r="J31" s="14">
        <f t="shared" si="1"/>
        <v>293.8</v>
      </c>
      <c r="K31" s="14">
        <f>PERCENTILE(K$4:K$28,0.9)</f>
        <v>327.80000000000013</v>
      </c>
      <c r="L31" s="13">
        <f>PERCENTILE(L$4:L$28,0.1)</f>
        <v>41.2</v>
      </c>
      <c r="M31" s="13">
        <f t="shared" ref="M31:P31" si="2">PERCENTILE(M$4:M$28,0.1)</f>
        <v>3</v>
      </c>
      <c r="N31" s="13">
        <f t="shared" si="2"/>
        <v>1.79</v>
      </c>
      <c r="O31" s="13">
        <f t="shared" si="2"/>
        <v>-11</v>
      </c>
      <c r="P31" s="13">
        <f t="shared" si="2"/>
        <v>2</v>
      </c>
      <c r="Q31" s="14">
        <f>PERCENTILE(Q$4:Q$28,0.9)</f>
        <v>6.1000000000000014</v>
      </c>
      <c r="R31" s="14">
        <f>PERCENTILE(R$4:R$28,0.9)</f>
        <v>13.4</v>
      </c>
      <c r="S31" s="13">
        <f>PERCENTILE(S$4:S$28,0.1)</f>
        <v>17</v>
      </c>
      <c r="T31" s="14">
        <f>PERCENTILE(T$4:T$28,0.9)</f>
        <v>86</v>
      </c>
      <c r="U31" s="14">
        <f>PERCENTILE(U$4:U$28,0.9)</f>
        <v>5.9000000000000021</v>
      </c>
      <c r="V31" s="13">
        <f>PERCENTILE(V$4:V$28,0.1)</f>
        <v>4.1269999999999998</v>
      </c>
      <c r="W31" s="13">
        <f>PERCENTILE(W$4:W$28,0.1)</f>
        <v>70</v>
      </c>
      <c r="X31" s="13">
        <f>PERCENTILE(X$4:X$28,0.1)</f>
        <v>340</v>
      </c>
    </row>
    <row r="32" spans="1:24" ht="15.5" thickTop="1" thickBot="1" x14ac:dyDescent="0.4">
      <c r="A32" s="15"/>
      <c r="B32" s="16">
        <v>20</v>
      </c>
      <c r="C32" s="13">
        <f>PERCENTILE(C$4:C$28,0.2)</f>
        <v>265</v>
      </c>
      <c r="D32" s="13">
        <f t="shared" ref="D32:G32" si="3">PERCENTILE(D$4:D$28,0.2)</f>
        <v>307.39999999999998</v>
      </c>
      <c r="E32" s="13">
        <f t="shared" si="3"/>
        <v>700</v>
      </c>
      <c r="F32" s="13">
        <f t="shared" si="3"/>
        <v>183</v>
      </c>
      <c r="G32" s="13">
        <f t="shared" si="3"/>
        <v>35.4</v>
      </c>
      <c r="H32" s="17">
        <f>PERCENTILE(H$4:H$28,0.8)</f>
        <v>20.100000000000001</v>
      </c>
      <c r="I32" s="17">
        <f t="shared" ref="I32:J32" si="4">PERCENTILE(I$4:I$28,0.8)</f>
        <v>19.86</v>
      </c>
      <c r="J32" s="17">
        <f t="shared" si="4"/>
        <v>290.2</v>
      </c>
      <c r="K32" s="17">
        <f>PERCENTILE(K$4:K$28,0.8)</f>
        <v>268</v>
      </c>
      <c r="L32" s="13">
        <f>PERCENTILE(L$4:L$28,0.2)</f>
        <v>43.2</v>
      </c>
      <c r="M32" s="13">
        <f t="shared" ref="M32:P32" si="5">PERCENTILE(M$4:M$28,0.2)</f>
        <v>3</v>
      </c>
      <c r="N32" s="13">
        <f t="shared" si="5"/>
        <v>3.11</v>
      </c>
      <c r="O32" s="13">
        <f t="shared" si="5"/>
        <v>-6</v>
      </c>
      <c r="P32" s="13">
        <f t="shared" si="5"/>
        <v>5.5</v>
      </c>
      <c r="Q32" s="17">
        <f>PERCENTILE(Q$4:Q$28,0.8)</f>
        <v>5.6000000000000014</v>
      </c>
      <c r="R32" s="17">
        <f>PERCENTILE(R$4:R$28,0.8)</f>
        <v>12.3</v>
      </c>
      <c r="S32" s="13">
        <f>PERCENTILE(S$4:S$28,0.2)</f>
        <v>25</v>
      </c>
      <c r="T32" s="17">
        <f>PERCENTILE(T$4:T$28,0.8)</f>
        <v>81</v>
      </c>
      <c r="U32" s="17">
        <f>PERCENTILE(U$4:U$28,0.8)</f>
        <v>4.8000000000000007</v>
      </c>
      <c r="V32" s="13">
        <f>PERCENTILE(V$4:V$28,0.2)</f>
        <v>5.5200000000000005</v>
      </c>
      <c r="W32" s="13">
        <f>PERCENTILE(W$4:W$28,0.2)</f>
        <v>73</v>
      </c>
      <c r="X32" s="13">
        <f>PERCENTILE(X$4:X$28,0.2)</f>
        <v>350</v>
      </c>
    </row>
    <row r="33" spans="1:24" ht="15.5" thickTop="1" thickBot="1" x14ac:dyDescent="0.4">
      <c r="A33" s="15"/>
      <c r="B33" s="16">
        <v>30</v>
      </c>
      <c r="C33" s="13">
        <f>PERCENTILE(C$4:C$28,0.3)</f>
        <v>290.89999999999998</v>
      </c>
      <c r="D33" s="13">
        <f t="shared" ref="D33:G33" si="6">PERCENTILE(D$4:D$28,0.3)</f>
        <v>312.10000000000002</v>
      </c>
      <c r="E33" s="13">
        <f t="shared" si="6"/>
        <v>750</v>
      </c>
      <c r="F33" s="13">
        <f t="shared" si="6"/>
        <v>190</v>
      </c>
      <c r="G33" s="13">
        <f t="shared" si="6"/>
        <v>38</v>
      </c>
      <c r="H33" s="17">
        <f>PERCENTILE(H$4:H$28,0.7)</f>
        <v>18.3</v>
      </c>
      <c r="I33" s="17">
        <f t="shared" ref="I33:J33" si="7">PERCENTILE(I$4:I$28,0.7)</f>
        <v>18.600000000000001</v>
      </c>
      <c r="J33" s="17">
        <f t="shared" si="7"/>
        <v>286.39999999999998</v>
      </c>
      <c r="K33" s="17">
        <f>PERCENTILE(K$4:K$28,0.7)</f>
        <v>265.8</v>
      </c>
      <c r="L33" s="13">
        <f>PERCENTILE(L$4:L$28,0.3)</f>
        <v>45.3</v>
      </c>
      <c r="M33" s="13">
        <f t="shared" ref="M33:P33" si="8">PERCENTILE(M$4:M$28,0.3)</f>
        <v>3</v>
      </c>
      <c r="N33" s="13">
        <f t="shared" si="8"/>
        <v>4.5</v>
      </c>
      <c r="O33" s="13">
        <f t="shared" si="8"/>
        <v>-6</v>
      </c>
      <c r="P33" s="13">
        <f t="shared" si="8"/>
        <v>7</v>
      </c>
      <c r="Q33" s="17">
        <f>PERCENTILE(Q$4:Q$28,0.7)</f>
        <v>5</v>
      </c>
      <c r="R33" s="17">
        <f>PERCENTILE(R$4:R$28,0.7)</f>
        <v>11.9</v>
      </c>
      <c r="S33" s="13">
        <f>PERCENTILE(S$4:S$28,0.3)</f>
        <v>27</v>
      </c>
      <c r="T33" s="17">
        <f>PERCENTILE(T$4:T$28,0.7)</f>
        <v>79</v>
      </c>
      <c r="U33" s="17">
        <f>PERCENTILE(U$4:U$28,0.7)</f>
        <v>3</v>
      </c>
      <c r="V33" s="13">
        <f>PERCENTILE(V$4:V$28,0.3)</f>
        <v>6.18</v>
      </c>
      <c r="W33" s="13">
        <f>PERCENTILE(W$4:W$28,0.3)</f>
        <v>80</v>
      </c>
      <c r="X33" s="13">
        <f>PERCENTILE(X$4:X$28,0.3)</f>
        <v>360</v>
      </c>
    </row>
    <row r="34" spans="1:24" ht="15.5" thickTop="1" thickBot="1" x14ac:dyDescent="0.4">
      <c r="A34" s="15"/>
      <c r="B34" s="16">
        <v>40</v>
      </c>
      <c r="C34" s="13">
        <f>PERCENTILE(C$4:C$28,0.4)</f>
        <v>296.8</v>
      </c>
      <c r="D34" s="13">
        <f t="shared" ref="D34:G34" si="9">PERCENTILE(D$4:D$28,0.4)</f>
        <v>319.8</v>
      </c>
      <c r="E34" s="13">
        <f t="shared" si="9"/>
        <v>770</v>
      </c>
      <c r="F34" s="13">
        <f t="shared" si="9"/>
        <v>190</v>
      </c>
      <c r="G34" s="13">
        <f t="shared" si="9"/>
        <v>38.799999999999997</v>
      </c>
      <c r="H34" s="17">
        <f>PERCENTILE(H$4:H$28,0.6)</f>
        <v>17.899999999999999</v>
      </c>
      <c r="I34" s="17">
        <f t="shared" ref="I34:J34" si="10">PERCENTILE(I$4:I$28,0.6)</f>
        <v>18.48</v>
      </c>
      <c r="J34" s="17">
        <f t="shared" si="10"/>
        <v>285</v>
      </c>
      <c r="K34" s="17">
        <f>PERCENTILE(K$4:K$28,0.6)</f>
        <v>259.60000000000002</v>
      </c>
      <c r="L34" s="13">
        <f>PERCENTILE(L$4:L$28,0.4)</f>
        <v>46</v>
      </c>
      <c r="M34" s="13">
        <f t="shared" ref="M34:P34" si="11">PERCENTILE(M$4:M$28,0.4)</f>
        <v>4</v>
      </c>
      <c r="N34" s="13">
        <f t="shared" si="11"/>
        <v>4.5999999999999996</v>
      </c>
      <c r="O34" s="13">
        <f t="shared" si="11"/>
        <v>3</v>
      </c>
      <c r="P34" s="13">
        <f t="shared" si="11"/>
        <v>8</v>
      </c>
      <c r="Q34" s="17">
        <f>PERCENTILE(Q$4:Q$28,0.6)</f>
        <v>4.7</v>
      </c>
      <c r="R34" s="17">
        <f>PERCENTILE(R$4:R$28,0.6)</f>
        <v>11.32</v>
      </c>
      <c r="S34" s="13">
        <f>PERCENTILE(S$4:S$28,0.4)</f>
        <v>30</v>
      </c>
      <c r="T34" s="17">
        <f>PERCENTILE(T$4:T$28,0.6)</f>
        <v>76</v>
      </c>
      <c r="U34" s="17">
        <f>PERCENTILE(U$4:U$28,0.6)</f>
        <v>3</v>
      </c>
      <c r="V34" s="13">
        <f>PERCENTILE(V$4:V$28,0.4)</f>
        <v>7.2</v>
      </c>
      <c r="W34" s="13">
        <f>PERCENTILE(W$4:W$28,0.4)</f>
        <v>83</v>
      </c>
      <c r="X34" s="13">
        <f>PERCENTILE(X$4:X$28,0.4)</f>
        <v>360</v>
      </c>
    </row>
    <row r="35" spans="1:24" ht="15.5" thickTop="1" thickBot="1" x14ac:dyDescent="0.4">
      <c r="A35" s="15"/>
      <c r="B35" s="16">
        <v>50</v>
      </c>
      <c r="C35" s="13">
        <f>PERCENTILE(C$4:C$28,0.5)</f>
        <v>306.5</v>
      </c>
      <c r="D35" s="13">
        <f t="shared" ref="D35:G35" si="12">PERCENTILE(D$4:D$28,0.5)</f>
        <v>337</v>
      </c>
      <c r="E35" s="13">
        <f t="shared" si="12"/>
        <v>800</v>
      </c>
      <c r="F35" s="13">
        <f t="shared" si="12"/>
        <v>193</v>
      </c>
      <c r="G35" s="13">
        <f t="shared" si="12"/>
        <v>40</v>
      </c>
      <c r="H35" s="17">
        <f>PERCENTILE(H$4:H$28,0.5)</f>
        <v>16.100000000000001</v>
      </c>
      <c r="I35" s="17">
        <f t="shared" ref="I35:J35" si="13">PERCENTILE(I$4:I$28,0.5)</f>
        <v>17.3</v>
      </c>
      <c r="J35" s="17">
        <f t="shared" si="13"/>
        <v>281</v>
      </c>
      <c r="K35" s="17">
        <f>PERCENTILE(K$4:K$28,0.5)</f>
        <v>255.5</v>
      </c>
      <c r="L35" s="13">
        <f>PERCENTILE(L$4:L$28,0.5)</f>
        <v>46.5</v>
      </c>
      <c r="M35" s="13">
        <f t="shared" ref="M35:P35" si="14">PERCENTILE(M$4:M$28,0.5)</f>
        <v>5</v>
      </c>
      <c r="N35" s="13">
        <f t="shared" si="14"/>
        <v>5.15</v>
      </c>
      <c r="O35" s="13">
        <f t="shared" si="14"/>
        <v>5</v>
      </c>
      <c r="P35" s="13">
        <f t="shared" si="14"/>
        <v>8</v>
      </c>
      <c r="Q35" s="17">
        <f t="shared" ref="Q35:X35" si="15">PERCENTILE(Q$4:Q$28,0.5)</f>
        <v>4</v>
      </c>
      <c r="R35" s="17">
        <f t="shared" si="15"/>
        <v>11</v>
      </c>
      <c r="S35" s="13">
        <f t="shared" si="15"/>
        <v>32</v>
      </c>
      <c r="T35" s="17">
        <f t="shared" si="15"/>
        <v>74</v>
      </c>
      <c r="U35" s="17">
        <f t="shared" si="15"/>
        <v>3</v>
      </c>
      <c r="V35" s="13">
        <f t="shared" si="15"/>
        <v>8.9550000000000001</v>
      </c>
      <c r="W35" s="13">
        <f t="shared" si="15"/>
        <v>85</v>
      </c>
      <c r="X35" s="13">
        <f t="shared" si="15"/>
        <v>370</v>
      </c>
    </row>
    <row r="36" spans="1:24" ht="15.5" thickTop="1" thickBot="1" x14ac:dyDescent="0.4">
      <c r="A36" s="15"/>
      <c r="B36" s="16">
        <v>60</v>
      </c>
      <c r="C36" s="13">
        <f>PERCENTILE(C$4:C$28,0.6)</f>
        <v>312.39999999999998</v>
      </c>
      <c r="D36" s="13">
        <f t="shared" ref="D36:G36" si="16">PERCENTILE(D$4:D$28,0.6)</f>
        <v>349.6</v>
      </c>
      <c r="E36" s="13">
        <f t="shared" si="16"/>
        <v>812</v>
      </c>
      <c r="F36" s="13">
        <f t="shared" si="16"/>
        <v>195</v>
      </c>
      <c r="G36" s="13">
        <f t="shared" si="16"/>
        <v>41</v>
      </c>
      <c r="H36" s="17">
        <f>PERCENTILE(H$4:H$28,0.4)</f>
        <v>15.120000000000001</v>
      </c>
      <c r="I36" s="17">
        <f t="shared" ref="I36:J36" si="17">PERCENTILE(I$4:I$28,0.4)</f>
        <v>16.700000000000003</v>
      </c>
      <c r="J36" s="17">
        <f t="shared" si="17"/>
        <v>273.8</v>
      </c>
      <c r="K36" s="17">
        <f>PERCENTILE(K$4:K$28,0.4)</f>
        <v>249.8</v>
      </c>
      <c r="L36" s="13">
        <f>PERCENTILE(L$4:L$28,0.6)</f>
        <v>48.6</v>
      </c>
      <c r="M36" s="13">
        <f t="shared" ref="M36:P36" si="18">PERCENTILE(M$4:M$28,0.6)</f>
        <v>7</v>
      </c>
      <c r="N36" s="13">
        <f t="shared" si="18"/>
        <v>6.7</v>
      </c>
      <c r="O36" s="13">
        <f t="shared" si="18"/>
        <v>6</v>
      </c>
      <c r="P36" s="13">
        <f t="shared" si="18"/>
        <v>11</v>
      </c>
      <c r="Q36" s="17">
        <f>PERCENTILE(Q$4:Q$28,0.4)</f>
        <v>3.8000000000000007</v>
      </c>
      <c r="R36" s="17">
        <f>PERCENTILE(R$4:R$28,0.4)</f>
        <v>10.85</v>
      </c>
      <c r="S36" s="13">
        <f>PERCENTILE(S$4:S$28,0.6)</f>
        <v>32</v>
      </c>
      <c r="T36" s="17">
        <f>PERCENTILE(T$4:T$28,0.4)</f>
        <v>72</v>
      </c>
      <c r="U36" s="17">
        <f>PERCENTILE(U$4:U$28,0.4)</f>
        <v>2</v>
      </c>
      <c r="V36" s="13">
        <f>PERCENTILE(V$4:V$28,0.6)</f>
        <v>18</v>
      </c>
      <c r="W36" s="13">
        <f>PERCENTILE(W$4:W$28,0.6)</f>
        <v>85</v>
      </c>
      <c r="X36" s="13">
        <f>PERCENTILE(X$4:X$28,0.6)</f>
        <v>390</v>
      </c>
    </row>
    <row r="37" spans="1:24" ht="15.5" thickTop="1" thickBot="1" x14ac:dyDescent="0.4">
      <c r="A37" s="15"/>
      <c r="B37" s="16">
        <v>70</v>
      </c>
      <c r="C37" s="13">
        <f>PERCENTILE(C$4:C$28,0.7)</f>
        <v>330.9</v>
      </c>
      <c r="D37" s="13">
        <f t="shared" ref="D37:G37" si="19">PERCENTILE(D$4:D$28,0.7)</f>
        <v>358.4</v>
      </c>
      <c r="E37" s="13">
        <f t="shared" si="19"/>
        <v>850</v>
      </c>
      <c r="F37" s="13">
        <f t="shared" si="19"/>
        <v>200</v>
      </c>
      <c r="G37" s="13">
        <f t="shared" si="19"/>
        <v>41</v>
      </c>
      <c r="H37" s="17">
        <f>PERCENTILE(H$4:H$28,0.3)</f>
        <v>14.6</v>
      </c>
      <c r="I37" s="17">
        <f t="shared" ref="I37:J37" si="20">PERCENTILE(I$4:I$28,0.3)</f>
        <v>15.39</v>
      </c>
      <c r="J37" s="17">
        <f t="shared" si="20"/>
        <v>264.2</v>
      </c>
      <c r="K37" s="17">
        <f>PERCENTILE(K$4:K$28,0.3)</f>
        <v>239</v>
      </c>
      <c r="L37" s="13">
        <f>PERCENTILE(L$4:L$28,0.7)</f>
        <v>50</v>
      </c>
      <c r="M37" s="13">
        <f t="shared" ref="M37:P37" si="21">PERCENTILE(M$4:M$28,0.7)</f>
        <v>7</v>
      </c>
      <c r="N37" s="13">
        <f t="shared" si="21"/>
        <v>8.24</v>
      </c>
      <c r="O37" s="13">
        <f t="shared" si="21"/>
        <v>7</v>
      </c>
      <c r="P37" s="13">
        <f t="shared" si="21"/>
        <v>12</v>
      </c>
      <c r="Q37" s="17">
        <f>PERCENTILE(Q$4:Q$28,0.3)</f>
        <v>3</v>
      </c>
      <c r="R37" s="17">
        <f>PERCENTILE(R$4:R$28,0.3)</f>
        <v>10</v>
      </c>
      <c r="S37" s="13">
        <f>PERCENTILE(S$4:S$28,0.7)</f>
        <v>33</v>
      </c>
      <c r="T37" s="17">
        <f>PERCENTILE(T$4:T$28,0.3)</f>
        <v>68</v>
      </c>
      <c r="U37" s="17">
        <f>PERCENTILE(U$4:U$28,0.3)</f>
        <v>2</v>
      </c>
      <c r="V37" s="13">
        <f>PERCENTILE(V$4:V$28,0.7)</f>
        <v>19.91</v>
      </c>
      <c r="W37" s="13">
        <f>PERCENTILE(W$4:W$28,0.7)</f>
        <v>90</v>
      </c>
      <c r="X37" s="13">
        <f>PERCENTILE(X$4:X$28,0.7)</f>
        <v>440</v>
      </c>
    </row>
    <row r="38" spans="1:24" ht="15.5" thickTop="1" thickBot="1" x14ac:dyDescent="0.4">
      <c r="A38" s="15"/>
      <c r="B38" s="16">
        <v>80</v>
      </c>
      <c r="C38" s="13">
        <f>PERCENTILE(C$4:C$28,0.8)</f>
        <v>343.8</v>
      </c>
      <c r="D38" s="13">
        <f t="shared" ref="D38:G38" si="22">PERCENTILE(D$4:D$28,0.8)</f>
        <v>375.8</v>
      </c>
      <c r="E38" s="13">
        <f t="shared" si="22"/>
        <v>970.00000000000011</v>
      </c>
      <c r="F38" s="13">
        <f t="shared" si="22"/>
        <v>205</v>
      </c>
      <c r="G38" s="13">
        <f t="shared" si="22"/>
        <v>42.800000000000004</v>
      </c>
      <c r="H38" s="17">
        <f>PERCENTILE(H$4:H$28,0.2)</f>
        <v>14.12</v>
      </c>
      <c r="I38" s="17">
        <f t="shared" ref="I38:J38" si="23">PERCENTILE(I$4:I$28,0.2)</f>
        <v>14</v>
      </c>
      <c r="J38" s="17">
        <f t="shared" si="23"/>
        <v>259</v>
      </c>
      <c r="K38" s="17">
        <f>PERCENTILE(K$4:K$28,0.2)</f>
        <v>231.4</v>
      </c>
      <c r="L38" s="13">
        <f>PERCENTILE(L$4:L$28,0.8)</f>
        <v>50</v>
      </c>
      <c r="M38" s="13">
        <f t="shared" ref="M38:P38" si="24">PERCENTILE(M$4:M$28,0.8)</f>
        <v>9</v>
      </c>
      <c r="N38" s="13">
        <f t="shared" si="24"/>
        <v>13</v>
      </c>
      <c r="O38" s="13">
        <f t="shared" si="24"/>
        <v>9</v>
      </c>
      <c r="P38" s="13">
        <f t="shared" si="24"/>
        <v>13</v>
      </c>
      <c r="Q38" s="17">
        <f>PERCENTILE(Q$4:Q$28,0.2)</f>
        <v>2</v>
      </c>
      <c r="R38" s="17">
        <f>PERCENTILE(R$4:R$28,0.2)</f>
        <v>9.5500000000000007</v>
      </c>
      <c r="S38" s="13">
        <f>PERCENTILE(S$4:S$28,0.8)</f>
        <v>35</v>
      </c>
      <c r="T38" s="17">
        <f>PERCENTILE(T$4:T$28,0.2)</f>
        <v>65</v>
      </c>
      <c r="U38" s="17">
        <f>PERCENTILE(U$4:U$28,0.2)</f>
        <v>1</v>
      </c>
      <c r="V38" s="13">
        <f>PERCENTILE(V$4:V$28,0.8)</f>
        <v>31.70000000000001</v>
      </c>
      <c r="W38" s="13">
        <f>PERCENTILE(W$4:W$28,0.8)</f>
        <v>95</v>
      </c>
      <c r="X38" s="13">
        <f>PERCENTILE(X$4:X$28,0.8)</f>
        <v>450</v>
      </c>
    </row>
    <row r="39" spans="1:24" ht="15.5" thickTop="1" thickBot="1" x14ac:dyDescent="0.4">
      <c r="A39" s="15"/>
      <c r="B39" s="18">
        <v>90</v>
      </c>
      <c r="C39" s="13">
        <f>PERCENTILE(C$4:C$28,0.9)</f>
        <v>397.7000000000001</v>
      </c>
      <c r="D39" s="13">
        <f t="shared" ref="D39:G39" si="25">PERCENTILE(D$4:D$28,0.9)</f>
        <v>418.90000000000003</v>
      </c>
      <c r="E39" s="13">
        <f t="shared" si="25"/>
        <v>1090.0000000000002</v>
      </c>
      <c r="F39" s="13">
        <f t="shared" si="25"/>
        <v>207</v>
      </c>
      <c r="G39" s="13">
        <f t="shared" si="25"/>
        <v>45.6</v>
      </c>
      <c r="H39" s="19">
        <f>PERCENTILE(H$4:H$28,0.1)</f>
        <v>13.34</v>
      </c>
      <c r="I39" s="19">
        <f t="shared" ref="I39:J39" si="26">PERCENTILE(I$4:I$28,0.1)</f>
        <v>13.6</v>
      </c>
      <c r="J39" s="19">
        <f t="shared" si="26"/>
        <v>249.7</v>
      </c>
      <c r="K39" s="19">
        <f>PERCENTILE(K$4:K$28,0.1)</f>
        <v>222.4</v>
      </c>
      <c r="L39" s="13">
        <f>PERCENTILE(L$4:L$28,0.9)</f>
        <v>51.900000000000006</v>
      </c>
      <c r="M39" s="13">
        <f t="shared" ref="M39:P39" si="27">PERCENTILE(M$4:M$28,0.9)</f>
        <v>15</v>
      </c>
      <c r="N39" s="13">
        <f t="shared" si="27"/>
        <v>19.399999999999999</v>
      </c>
      <c r="O39" s="13">
        <f t="shared" si="27"/>
        <v>12</v>
      </c>
      <c r="P39" s="13">
        <f t="shared" si="27"/>
        <v>14</v>
      </c>
      <c r="Q39" s="19">
        <f>PERCENTILE(Q$4:Q$28,0.1)</f>
        <v>1.9000000000000004</v>
      </c>
      <c r="R39" s="19">
        <f>PERCENTILE(R$4:R$28,0.1)</f>
        <v>9</v>
      </c>
      <c r="S39" s="13">
        <f>PERCENTILE(S$4:S$28,0.9)</f>
        <v>36</v>
      </c>
      <c r="T39" s="19">
        <f>PERCENTILE(T$4:T$28,0.1)</f>
        <v>60</v>
      </c>
      <c r="U39" s="19">
        <f>PERCENTILE(U$4:U$28,0.1)</f>
        <v>1</v>
      </c>
      <c r="V39" s="13">
        <f>PERCENTILE(V$4:V$28,0.9)</f>
        <v>36.35</v>
      </c>
      <c r="W39" s="13">
        <f>PERCENTILE(W$4:W$28,0.9)</f>
        <v>108</v>
      </c>
      <c r="X39" s="13">
        <f>PERCENTILE(X$4:X$28,0.9)</f>
        <v>500</v>
      </c>
    </row>
    <row r="40" spans="1:24" ht="15" thickTop="1" x14ac:dyDescent="0.35"/>
  </sheetData>
  <mergeCells count="15">
    <mergeCell ref="Q2:Q3"/>
    <mergeCell ref="S2:S3"/>
    <mergeCell ref="U2:U3"/>
    <mergeCell ref="W2:W3"/>
    <mergeCell ref="A1:A3"/>
    <mergeCell ref="C1:D1"/>
    <mergeCell ref="H1:I1"/>
    <mergeCell ref="J1:K1"/>
    <mergeCell ref="O1:P1"/>
    <mergeCell ref="B2:B3"/>
    <mergeCell ref="F2:F3"/>
    <mergeCell ref="G2:G3"/>
    <mergeCell ref="L2:L3"/>
    <mergeCell ref="M2:M3"/>
    <mergeCell ref="N2:N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00135B86BD1D498E2B232954E04646" ma:contentTypeVersion="13" ma:contentTypeDescription="Vytvoří nový dokument" ma:contentTypeScope="" ma:versionID="92dea02dd61f62abc582acdbabd03c7f">
  <xsd:schema xmlns:xsd="http://www.w3.org/2001/XMLSchema" xmlns:xs="http://www.w3.org/2001/XMLSchema" xmlns:p="http://schemas.microsoft.com/office/2006/metadata/properties" xmlns:ns3="f8bd5197-ca98-470a-a354-5d86ab0c0fbf" xmlns:ns4="b55b1952-e9cd-4de0-b532-dee136ee42d5" targetNamespace="http://schemas.microsoft.com/office/2006/metadata/properties" ma:root="true" ma:fieldsID="e9f4bb5ec35144b2e9136fbf86dc818e" ns3:_="" ns4:_="">
    <xsd:import namespace="f8bd5197-ca98-470a-a354-5d86ab0c0fbf"/>
    <xsd:import namespace="b55b1952-e9cd-4de0-b532-dee136ee42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d5197-ca98-470a-a354-5d86ab0c0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b1952-e9cd-4de0-b532-dee136ee42d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E445C-8E17-48BC-95B0-9A97F2FE8EC9}">
  <ds:schemaRefs>
    <ds:schemaRef ds:uri="b55b1952-e9cd-4de0-b532-dee136ee42d5"/>
    <ds:schemaRef ds:uri="http://purl.org/dc/dcmitype/"/>
    <ds:schemaRef ds:uri="http://schemas.microsoft.com/office/2006/documentManagement/types"/>
    <ds:schemaRef ds:uri="http://schemas.microsoft.com/office/infopath/2007/PartnerControls"/>
    <ds:schemaRef ds:uri="f8bd5197-ca98-470a-a354-5d86ab0c0fbf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64E4A0A-DBAD-4832-8C49-A1AF071684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bd5197-ca98-470a-a354-5d86ab0c0fbf"/>
    <ds:schemaRef ds:uri="b55b1952-e9cd-4de0-b532-dee136ee4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9D30E8-ECC3-42DB-8953-696C0258C5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Vespalec</dc:creator>
  <cp:lastModifiedBy>Tomáš Vespalec</cp:lastModifiedBy>
  <dcterms:created xsi:type="dcterms:W3CDTF">2021-11-22T15:01:25Z</dcterms:created>
  <dcterms:modified xsi:type="dcterms:W3CDTF">2021-12-07T12:59:29Z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0x0101008800135B86BD1D498E2B232954E04646</vt:lpwstr>
  </property>
</Properties>
</file>