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3378\OneDrive - MUNI\VYUKA\ANTROPOMOTORIKA\2023 podzim\"/>
    </mc:Choice>
  </mc:AlternateContent>
  <xr:revisionPtr revIDLastSave="15" documentId="8_{7C08137E-1B36-4000-A73E-82F1CD0346C2}" xr6:coauthVersionLast="36" xr6:coauthVersionMax="36" xr10:uidLastSave="{7A9830E6-831B-442F-91DD-5ABFD82B2EB5}"/>
  <bookViews>
    <workbookView xWindow="0" yWindow="0" windowWidth="25600" windowHeight="10530" xr2:uid="{22F010DF-1C19-4C25-815F-41C1C99C01E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1" i="1" l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</calcChain>
</file>

<file path=xl/sharedStrings.xml><?xml version="1.0" encoding="utf-8"?>
<sst xmlns="http://schemas.openxmlformats.org/spreadsheetml/2006/main" count="140" uniqueCount="74">
  <si>
    <t>Jméno</t>
  </si>
  <si>
    <t>pohlaví</t>
  </si>
  <si>
    <t>dynamometrie ruční</t>
  </si>
  <si>
    <t>dynamometrie zádová</t>
  </si>
  <si>
    <t>skok daleký</t>
  </si>
  <si>
    <t>skok dosažný</t>
  </si>
  <si>
    <t>zachycení tyče</t>
  </si>
  <si>
    <t>reaktometrie</t>
  </si>
  <si>
    <t>Tapping paží</t>
  </si>
  <si>
    <t>Chůze pozpátku</t>
  </si>
  <si>
    <t>Balancování tyčí</t>
  </si>
  <si>
    <t>pohyblivost v ramenou</t>
  </si>
  <si>
    <t>skok na přesnost</t>
  </si>
  <si>
    <t>překračování tyče</t>
  </si>
  <si>
    <t>předklon v sedě</t>
  </si>
  <si>
    <t>výkrut tyčí</t>
  </si>
  <si>
    <t>plameňák</t>
  </si>
  <si>
    <t>stoj na kladince</t>
  </si>
  <si>
    <t>skok vzad</t>
  </si>
  <si>
    <t>výskok s otočkou</t>
  </si>
  <si>
    <t>[m/z]</t>
  </si>
  <si>
    <t>levá</t>
  </si>
  <si>
    <t>pravá</t>
  </si>
  <si>
    <t>[N]</t>
  </si>
  <si>
    <t>[cm]</t>
  </si>
  <si>
    <t>zrak</t>
  </si>
  <si>
    <t>sluch</t>
  </si>
  <si>
    <t>[n]</t>
  </si>
  <si>
    <t>[s]</t>
  </si>
  <si>
    <t>cm</t>
  </si>
  <si>
    <t>[n/6Os]</t>
  </si>
  <si>
    <t>[ms]</t>
  </si>
  <si>
    <t>z</t>
  </si>
  <si>
    <t>Burešová, Hana</t>
  </si>
  <si>
    <t>Čermáková, Anna</t>
  </si>
  <si>
    <t>Červinková, Nela</t>
  </si>
  <si>
    <t>Eliášová, Veronika</t>
  </si>
  <si>
    <t>Filípková, Denisa</t>
  </si>
  <si>
    <t>Fňukalová, Adéla</t>
  </si>
  <si>
    <t>Follerová, Jana</t>
  </si>
  <si>
    <t>Haasová, Simona</t>
  </si>
  <si>
    <t>Hejdová, Hana</t>
  </si>
  <si>
    <t>Holá, Karolína</t>
  </si>
  <si>
    <t>Holíková, Anna</t>
  </si>
  <si>
    <t>Janků, Daniela</t>
  </si>
  <si>
    <t>Kalovská, Viktorie</t>
  </si>
  <si>
    <t>Kasáčková, Anna</t>
  </si>
  <si>
    <t>Kotásková, Dorota</t>
  </si>
  <si>
    <t>Macháčková, Adéla</t>
  </si>
  <si>
    <t>Macháčková, Barbora</t>
  </si>
  <si>
    <t>Maksymchuk, Oksana</t>
  </si>
  <si>
    <t>Malíková, Petra</t>
  </si>
  <si>
    <t>Mikšíková, Laura</t>
  </si>
  <si>
    <t>Nenalová, Kateřina</t>
  </si>
  <si>
    <t>Niederlová, Eileen</t>
  </si>
  <si>
    <t>Oravcová, Zuzana</t>
  </si>
  <si>
    <t>Pechová, Kateřina</t>
  </si>
  <si>
    <t>Peterková, Kateřina</t>
  </si>
  <si>
    <t>Petríková, Natálie</t>
  </si>
  <si>
    <t>Platzková, Viktorie</t>
  </si>
  <si>
    <t>Richterová, Eliška</t>
  </si>
  <si>
    <t>Sečkařová, Tereza</t>
  </si>
  <si>
    <t>Sikorová, Saša</t>
  </si>
  <si>
    <t>Skřičková, Zuzana</t>
  </si>
  <si>
    <t>Smetanová, Michaela</t>
  </si>
  <si>
    <t>Soušková, Adéla</t>
  </si>
  <si>
    <t>Svobodová, Lenka</t>
  </si>
  <si>
    <t>Šustrová, Amálie</t>
  </si>
  <si>
    <t>Zádrapová, Zuzana</t>
  </si>
  <si>
    <t>Zvonková, Veronika</t>
  </si>
  <si>
    <t>percentil</t>
  </si>
  <si>
    <t>x</t>
  </si>
  <si>
    <t>Kochanova Tasiia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</si>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</sst>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B4C7E7"/>
        <bgColor rgb="FF99CCFF"/>
      </patternFill>
    </fill>
    <fill>
      <patternFill patternType="solid">
        <fgColor rgb="FFDAE3F3"/>
        <bgColor rgb="FFD0CECE"/>
      </patternFill>
    </fill>
    <fill>
      <patternFill patternType="solid">
        <fgColor rgb="FFFFC000"/>
        <bgColor rgb="FFFFCF3B"/>
      </patternFill>
    </fill>
    <fill>
      <patternFill patternType="solid">
        <fgColor rgb="FFFFFF00"/>
        <bgColor rgb="FFFFCF3B"/>
      </patternFill>
    </fill>
    <fill>
      <patternFill patternType="solid">
        <fgColor rgb="FFFFE699"/>
        <bgColor rgb="FFFFD96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4" borderId="0" xfId="0" applyFont="1" applyFill="1" applyBorder="1" applyAlignment="1">
      <alignment horizontal="left" wrapText="1"/>
    </xf>
    <xf numFmtId="0" fontId="0" fillId="4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4" fillId="0" borderId="0" xfId="0" applyFont="1"/>
    <xf numFmtId="0" fontId="0" fillId="4" borderId="5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E5EC-DFE3-409F-A135-0863DC3A1ED7}">
  <dimension ref="A1:X52"/>
  <sheetViews>
    <sheetView tabSelected="1" zoomScale="80" zoomScaleNormal="80" workbookViewId="0">
      <pane ySplit="3" topLeftCell="A4" activePane="bottomLeft" state="frozen"/>
      <selection pane="bottomLeft" activeCell="S25" sqref="S25"/>
    </sheetView>
  </sheetViews>
  <sheetFormatPr defaultRowHeight="14.5" x14ac:dyDescent="0.35"/>
  <cols>
    <col min="1" max="1" width="24.453125" customWidth="1"/>
  </cols>
  <sheetData>
    <row r="1" spans="1:24" ht="43.5" x14ac:dyDescent="0.35">
      <c r="A1" s="21" t="s">
        <v>0</v>
      </c>
      <c r="B1" s="1" t="s">
        <v>1</v>
      </c>
      <c r="C1" s="22" t="s">
        <v>2</v>
      </c>
      <c r="D1" s="22"/>
      <c r="E1" s="1" t="s">
        <v>3</v>
      </c>
      <c r="F1" s="1" t="s">
        <v>4</v>
      </c>
      <c r="G1" s="1" t="s">
        <v>5</v>
      </c>
      <c r="H1" s="22" t="s">
        <v>6</v>
      </c>
      <c r="I1" s="22"/>
      <c r="J1" s="22" t="s">
        <v>7</v>
      </c>
      <c r="K1" s="22"/>
      <c r="L1" s="1" t="s">
        <v>8</v>
      </c>
      <c r="M1" s="1" t="s">
        <v>9</v>
      </c>
      <c r="N1" s="1" t="s">
        <v>10</v>
      </c>
      <c r="O1" s="22" t="s">
        <v>11</v>
      </c>
      <c r="P1" s="22"/>
      <c r="Q1" s="1" t="s">
        <v>12</v>
      </c>
      <c r="R1" s="2" t="s">
        <v>13</v>
      </c>
      <c r="S1" s="1" t="s">
        <v>14</v>
      </c>
      <c r="T1" s="3" t="s">
        <v>15</v>
      </c>
      <c r="U1" s="1" t="s">
        <v>16</v>
      </c>
      <c r="V1" s="3" t="s">
        <v>17</v>
      </c>
      <c r="W1" s="1" t="s">
        <v>18</v>
      </c>
      <c r="X1" s="3" t="s">
        <v>19</v>
      </c>
    </row>
    <row r="2" spans="1:24" x14ac:dyDescent="0.35">
      <c r="A2" s="21"/>
      <c r="B2" s="20" t="s">
        <v>20</v>
      </c>
      <c r="C2" s="4" t="s">
        <v>21</v>
      </c>
      <c r="D2" s="4" t="s">
        <v>22</v>
      </c>
      <c r="E2" s="4" t="s">
        <v>23</v>
      </c>
      <c r="F2" s="20" t="s">
        <v>24</v>
      </c>
      <c r="G2" s="20" t="s">
        <v>24</v>
      </c>
      <c r="H2" s="4" t="s">
        <v>22</v>
      </c>
      <c r="I2" s="5" t="s">
        <v>21</v>
      </c>
      <c r="J2" s="6" t="s">
        <v>25</v>
      </c>
      <c r="K2" s="6" t="s">
        <v>26</v>
      </c>
      <c r="L2" s="20" t="s">
        <v>27</v>
      </c>
      <c r="M2" s="20" t="s">
        <v>27</v>
      </c>
      <c r="N2" s="20" t="s">
        <v>28</v>
      </c>
      <c r="O2" s="4" t="s">
        <v>21</v>
      </c>
      <c r="P2" s="4" t="s">
        <v>22</v>
      </c>
      <c r="Q2" s="20" t="s">
        <v>24</v>
      </c>
      <c r="R2" s="7" t="s">
        <v>28</v>
      </c>
      <c r="S2" s="20" t="s">
        <v>24</v>
      </c>
      <c r="T2" s="8" t="s">
        <v>29</v>
      </c>
      <c r="U2" s="20" t="s">
        <v>30</v>
      </c>
      <c r="V2" s="7" t="s">
        <v>28</v>
      </c>
      <c r="W2" s="20" t="s">
        <v>27</v>
      </c>
      <c r="X2" s="8" t="s">
        <v>29</v>
      </c>
    </row>
    <row r="3" spans="1:24" x14ac:dyDescent="0.35">
      <c r="A3" s="21"/>
      <c r="B3" s="20"/>
      <c r="C3" s="4" t="s">
        <v>23</v>
      </c>
      <c r="D3" s="4" t="s">
        <v>23</v>
      </c>
      <c r="E3" s="4"/>
      <c r="F3" s="20"/>
      <c r="G3" s="20"/>
      <c r="H3" s="4" t="s">
        <v>24</v>
      </c>
      <c r="I3" s="5" t="s">
        <v>24</v>
      </c>
      <c r="J3" s="6" t="s">
        <v>31</v>
      </c>
      <c r="K3" s="6" t="s">
        <v>31</v>
      </c>
      <c r="L3" s="20"/>
      <c r="M3" s="20"/>
      <c r="N3" s="20"/>
      <c r="O3" s="4" t="s">
        <v>24</v>
      </c>
      <c r="P3" s="4" t="s">
        <v>24</v>
      </c>
      <c r="Q3" s="20"/>
      <c r="R3" s="9"/>
      <c r="S3" s="20"/>
      <c r="T3" s="8"/>
      <c r="U3" s="20"/>
      <c r="V3" s="8"/>
      <c r="W3" s="20"/>
      <c r="X3" s="8"/>
    </row>
    <row r="4" spans="1:24" x14ac:dyDescent="0.35">
      <c r="A4" s="10" t="s">
        <v>33</v>
      </c>
      <c r="B4" t="s">
        <v>32</v>
      </c>
      <c r="C4">
        <v>441</v>
      </c>
      <c r="D4">
        <v>429</v>
      </c>
      <c r="E4">
        <v>1150</v>
      </c>
      <c r="F4">
        <v>230</v>
      </c>
      <c r="G4">
        <v>48</v>
      </c>
      <c r="H4">
        <v>19.3</v>
      </c>
      <c r="I4">
        <v>20.6</v>
      </c>
      <c r="J4">
        <v>278</v>
      </c>
      <c r="K4">
        <v>261</v>
      </c>
      <c r="L4">
        <v>45</v>
      </c>
      <c r="M4">
        <v>6</v>
      </c>
      <c r="N4">
        <v>8.8000000000000007</v>
      </c>
      <c r="O4">
        <v>6</v>
      </c>
      <c r="P4">
        <v>3</v>
      </c>
      <c r="Q4">
        <v>1.5</v>
      </c>
      <c r="R4">
        <v>8.6999999999999993</v>
      </c>
      <c r="S4">
        <v>26.5</v>
      </c>
      <c r="T4">
        <v>71</v>
      </c>
      <c r="U4">
        <v>5</v>
      </c>
      <c r="V4">
        <v>60</v>
      </c>
      <c r="W4">
        <v>110</v>
      </c>
      <c r="X4">
        <v>410</v>
      </c>
    </row>
    <row r="5" spans="1:24" x14ac:dyDescent="0.35">
      <c r="A5" s="10" t="s">
        <v>34</v>
      </c>
      <c r="B5" t="s">
        <v>32</v>
      </c>
      <c r="C5">
        <v>401</v>
      </c>
      <c r="D5">
        <v>394</v>
      </c>
      <c r="E5">
        <v>1000</v>
      </c>
      <c r="F5">
        <v>173</v>
      </c>
      <c r="G5">
        <v>34</v>
      </c>
      <c r="H5">
        <v>20.3</v>
      </c>
      <c r="I5">
        <v>15.7</v>
      </c>
      <c r="J5">
        <v>303</v>
      </c>
      <c r="K5">
        <v>227</v>
      </c>
      <c r="L5">
        <v>45</v>
      </c>
      <c r="M5">
        <v>4</v>
      </c>
      <c r="N5">
        <v>2.2000000000000002</v>
      </c>
      <c r="O5">
        <v>-7</v>
      </c>
      <c r="P5">
        <v>1</v>
      </c>
      <c r="Q5">
        <v>5.5</v>
      </c>
      <c r="R5">
        <v>15.9</v>
      </c>
      <c r="S5">
        <v>24</v>
      </c>
      <c r="T5">
        <v>72</v>
      </c>
      <c r="U5">
        <v>1</v>
      </c>
      <c r="V5">
        <v>25.2</v>
      </c>
      <c r="W5">
        <v>85</v>
      </c>
      <c r="X5">
        <v>360</v>
      </c>
    </row>
    <row r="6" spans="1:24" x14ac:dyDescent="0.35">
      <c r="A6" s="10" t="s">
        <v>35</v>
      </c>
      <c r="B6" t="s">
        <v>32</v>
      </c>
      <c r="C6">
        <v>331</v>
      </c>
      <c r="D6">
        <v>313</v>
      </c>
      <c r="E6">
        <v>1150</v>
      </c>
      <c r="F6">
        <v>212</v>
      </c>
      <c r="G6">
        <v>47</v>
      </c>
      <c r="H6">
        <v>28</v>
      </c>
      <c r="I6">
        <v>22</v>
      </c>
      <c r="J6">
        <v>294</v>
      </c>
      <c r="K6">
        <v>291</v>
      </c>
      <c r="L6">
        <v>49</v>
      </c>
    </row>
    <row r="7" spans="1:24" x14ac:dyDescent="0.35">
      <c r="A7" s="10" t="s">
        <v>36</v>
      </c>
      <c r="B7" t="s">
        <v>32</v>
      </c>
      <c r="C7">
        <v>425</v>
      </c>
      <c r="D7">
        <v>470</v>
      </c>
      <c r="E7">
        <v>1100</v>
      </c>
      <c r="F7">
        <v>225</v>
      </c>
      <c r="G7">
        <v>55</v>
      </c>
      <c r="M7">
        <v>70</v>
      </c>
      <c r="N7">
        <v>13</v>
      </c>
      <c r="O7">
        <v>-6</v>
      </c>
      <c r="P7">
        <v>2</v>
      </c>
      <c r="Q7">
        <v>4</v>
      </c>
      <c r="R7">
        <v>9</v>
      </c>
      <c r="S7">
        <v>34</v>
      </c>
      <c r="T7" t="s">
        <v>71</v>
      </c>
      <c r="U7">
        <v>5</v>
      </c>
      <c r="V7">
        <v>7</v>
      </c>
      <c r="W7">
        <v>105</v>
      </c>
      <c r="X7">
        <v>440</v>
      </c>
    </row>
    <row r="8" spans="1:24" x14ac:dyDescent="0.35">
      <c r="A8" s="10" t="s">
        <v>37</v>
      </c>
      <c r="B8" t="s">
        <v>32</v>
      </c>
      <c r="C8">
        <v>270</v>
      </c>
      <c r="D8">
        <v>330</v>
      </c>
      <c r="E8">
        <v>1000</v>
      </c>
      <c r="F8">
        <v>205</v>
      </c>
      <c r="G8">
        <v>41</v>
      </c>
      <c r="H8">
        <v>21</v>
      </c>
      <c r="I8">
        <v>16</v>
      </c>
      <c r="J8">
        <v>297</v>
      </c>
      <c r="K8">
        <v>238</v>
      </c>
      <c r="L8">
        <v>42</v>
      </c>
      <c r="M8">
        <v>2</v>
      </c>
      <c r="N8">
        <v>22.4</v>
      </c>
      <c r="O8">
        <v>-6.5</v>
      </c>
      <c r="P8">
        <v>5.5</v>
      </c>
      <c r="Q8">
        <v>2</v>
      </c>
      <c r="R8">
        <v>20.7</v>
      </c>
      <c r="S8">
        <v>27</v>
      </c>
      <c r="T8" t="s">
        <v>71</v>
      </c>
      <c r="U8">
        <v>6</v>
      </c>
      <c r="V8">
        <v>6.3</v>
      </c>
      <c r="W8">
        <v>85</v>
      </c>
      <c r="X8">
        <v>410</v>
      </c>
    </row>
    <row r="9" spans="1:24" x14ac:dyDescent="0.35">
      <c r="A9" s="10" t="s">
        <v>38</v>
      </c>
      <c r="B9" t="s">
        <v>32</v>
      </c>
      <c r="C9">
        <v>382</v>
      </c>
      <c r="D9">
        <v>375</v>
      </c>
      <c r="E9">
        <v>1050</v>
      </c>
      <c r="F9">
        <v>220</v>
      </c>
      <c r="G9">
        <v>40</v>
      </c>
      <c r="H9">
        <v>19</v>
      </c>
      <c r="I9">
        <v>17.3</v>
      </c>
      <c r="J9">
        <v>287</v>
      </c>
      <c r="K9">
        <v>248</v>
      </c>
      <c r="L9">
        <v>50</v>
      </c>
      <c r="M9">
        <v>14</v>
      </c>
      <c r="N9">
        <v>3.52</v>
      </c>
      <c r="O9">
        <v>12.5</v>
      </c>
      <c r="P9">
        <v>10</v>
      </c>
      <c r="Q9">
        <v>3</v>
      </c>
      <c r="R9">
        <v>11.7</v>
      </c>
      <c r="S9">
        <v>32</v>
      </c>
      <c r="T9">
        <v>99</v>
      </c>
      <c r="U9">
        <v>3</v>
      </c>
      <c r="V9">
        <v>14.5</v>
      </c>
      <c r="W9">
        <v>88</v>
      </c>
      <c r="X9">
        <v>400</v>
      </c>
    </row>
    <row r="10" spans="1:24" x14ac:dyDescent="0.35">
      <c r="A10" s="10" t="s">
        <v>39</v>
      </c>
      <c r="B10" t="s">
        <v>32</v>
      </c>
      <c r="C10">
        <v>319</v>
      </c>
      <c r="D10">
        <v>371</v>
      </c>
      <c r="E10">
        <v>650</v>
      </c>
      <c r="F10">
        <v>180</v>
      </c>
      <c r="G10">
        <v>36</v>
      </c>
      <c r="H10">
        <v>52.3</v>
      </c>
      <c r="I10">
        <v>46</v>
      </c>
      <c r="J10">
        <v>284</v>
      </c>
      <c r="K10">
        <v>241</v>
      </c>
      <c r="L10">
        <v>47</v>
      </c>
      <c r="T10">
        <v>72</v>
      </c>
      <c r="U10">
        <v>1</v>
      </c>
      <c r="V10">
        <v>60</v>
      </c>
      <c r="W10">
        <v>80</v>
      </c>
      <c r="X10">
        <v>320</v>
      </c>
    </row>
    <row r="11" spans="1:24" x14ac:dyDescent="0.35">
      <c r="A11" s="10" t="s">
        <v>40</v>
      </c>
      <c r="B11" t="s">
        <v>32</v>
      </c>
      <c r="C11">
        <v>334</v>
      </c>
      <c r="D11">
        <v>381</v>
      </c>
      <c r="E11">
        <v>1150</v>
      </c>
      <c r="F11">
        <v>206</v>
      </c>
      <c r="G11">
        <v>43</v>
      </c>
      <c r="H11">
        <v>17.7</v>
      </c>
      <c r="I11">
        <v>17</v>
      </c>
      <c r="J11">
        <v>316</v>
      </c>
      <c r="K11">
        <v>276</v>
      </c>
      <c r="L11">
        <v>51</v>
      </c>
      <c r="M11">
        <v>2</v>
      </c>
      <c r="N11">
        <v>5.93</v>
      </c>
      <c r="O11">
        <v>4.5</v>
      </c>
      <c r="P11">
        <v>9.5</v>
      </c>
      <c r="Q11">
        <v>3.5</v>
      </c>
      <c r="R11">
        <v>9.4</v>
      </c>
      <c r="S11">
        <v>33</v>
      </c>
      <c r="T11">
        <v>73</v>
      </c>
      <c r="U11">
        <v>6</v>
      </c>
      <c r="V11">
        <v>3.3</v>
      </c>
      <c r="W11">
        <v>95</v>
      </c>
      <c r="X11">
        <v>500</v>
      </c>
    </row>
    <row r="12" spans="1:24" x14ac:dyDescent="0.35">
      <c r="A12" s="10" t="s">
        <v>41</v>
      </c>
      <c r="B12" t="s">
        <v>32</v>
      </c>
      <c r="C12">
        <v>290</v>
      </c>
      <c r="D12">
        <v>254</v>
      </c>
      <c r="E12">
        <v>550</v>
      </c>
      <c r="F12">
        <v>170</v>
      </c>
      <c r="G12">
        <v>28</v>
      </c>
      <c r="H12">
        <v>18</v>
      </c>
      <c r="I12">
        <v>16</v>
      </c>
      <c r="J12">
        <v>295</v>
      </c>
      <c r="K12">
        <v>282</v>
      </c>
      <c r="L12">
        <v>36</v>
      </c>
      <c r="M12">
        <v>11</v>
      </c>
      <c r="N12">
        <v>4.0999999999999996</v>
      </c>
      <c r="O12">
        <v>7</v>
      </c>
      <c r="P12">
        <v>8</v>
      </c>
      <c r="Q12">
        <v>3.5</v>
      </c>
      <c r="R12">
        <v>11.9</v>
      </c>
      <c r="S12">
        <v>16</v>
      </c>
      <c r="T12">
        <v>88</v>
      </c>
      <c r="U12">
        <v>3</v>
      </c>
      <c r="V12">
        <v>3.75</v>
      </c>
      <c r="W12">
        <v>85</v>
      </c>
      <c r="X12">
        <v>360</v>
      </c>
    </row>
    <row r="13" spans="1:24" x14ac:dyDescent="0.35">
      <c r="A13" s="10" t="s">
        <v>42</v>
      </c>
      <c r="B13" t="s">
        <v>32</v>
      </c>
      <c r="C13">
        <v>312</v>
      </c>
      <c r="D13">
        <v>338</v>
      </c>
      <c r="E13">
        <v>940</v>
      </c>
      <c r="F13">
        <v>210</v>
      </c>
      <c r="G13">
        <v>46</v>
      </c>
      <c r="H13">
        <v>23.3</v>
      </c>
      <c r="I13">
        <v>24.9</v>
      </c>
      <c r="J13">
        <v>301</v>
      </c>
      <c r="K13">
        <v>249</v>
      </c>
      <c r="L13">
        <v>28</v>
      </c>
      <c r="M13">
        <v>3</v>
      </c>
      <c r="N13">
        <v>4</v>
      </c>
      <c r="O13">
        <v>8</v>
      </c>
      <c r="P13">
        <v>10</v>
      </c>
      <c r="Q13">
        <v>6</v>
      </c>
      <c r="R13">
        <v>11.5</v>
      </c>
      <c r="S13">
        <v>30</v>
      </c>
      <c r="T13">
        <v>76</v>
      </c>
      <c r="U13">
        <v>3</v>
      </c>
      <c r="V13">
        <v>15</v>
      </c>
      <c r="W13">
        <v>110</v>
      </c>
      <c r="X13">
        <v>420</v>
      </c>
    </row>
    <row r="14" spans="1:24" x14ac:dyDescent="0.35">
      <c r="A14" s="10" t="s">
        <v>43</v>
      </c>
      <c r="B14" t="s">
        <v>32</v>
      </c>
      <c r="C14">
        <v>273</v>
      </c>
      <c r="D14">
        <v>293</v>
      </c>
      <c r="E14">
        <v>1000</v>
      </c>
      <c r="F14">
        <v>205</v>
      </c>
      <c r="G14">
        <v>45</v>
      </c>
      <c r="H14">
        <v>20</v>
      </c>
      <c r="I14">
        <v>20</v>
      </c>
      <c r="J14">
        <v>329</v>
      </c>
      <c r="K14">
        <v>265</v>
      </c>
      <c r="L14">
        <v>48</v>
      </c>
      <c r="M14">
        <v>4</v>
      </c>
      <c r="N14">
        <v>11.5</v>
      </c>
      <c r="O14">
        <v>0</v>
      </c>
      <c r="P14">
        <v>6</v>
      </c>
      <c r="Q14">
        <v>7</v>
      </c>
      <c r="R14">
        <v>10.43</v>
      </c>
      <c r="S14">
        <v>30</v>
      </c>
      <c r="T14">
        <v>54</v>
      </c>
      <c r="U14">
        <v>2</v>
      </c>
      <c r="V14">
        <v>7.5</v>
      </c>
      <c r="W14">
        <v>120</v>
      </c>
      <c r="X14">
        <v>320</v>
      </c>
    </row>
    <row r="15" spans="1:24" x14ac:dyDescent="0.35">
      <c r="A15" s="10" t="s">
        <v>44</v>
      </c>
      <c r="B15" t="s">
        <v>32</v>
      </c>
      <c r="C15">
        <v>291</v>
      </c>
      <c r="D15">
        <v>349</v>
      </c>
      <c r="E15">
        <v>910</v>
      </c>
      <c r="F15">
        <v>198</v>
      </c>
      <c r="G15">
        <v>38</v>
      </c>
      <c r="H15">
        <v>13.7</v>
      </c>
      <c r="I15">
        <v>17</v>
      </c>
      <c r="J15">
        <v>302</v>
      </c>
      <c r="K15">
        <v>297</v>
      </c>
      <c r="L15">
        <v>46</v>
      </c>
      <c r="M15">
        <v>2</v>
      </c>
      <c r="N15">
        <v>1.6</v>
      </c>
      <c r="O15">
        <v>8</v>
      </c>
      <c r="P15">
        <v>1</v>
      </c>
      <c r="Q15">
        <v>5</v>
      </c>
      <c r="R15">
        <v>14.5</v>
      </c>
      <c r="S15">
        <v>27</v>
      </c>
      <c r="T15">
        <v>73</v>
      </c>
      <c r="U15">
        <v>1</v>
      </c>
      <c r="V15">
        <v>4.32</v>
      </c>
      <c r="W15">
        <v>74</v>
      </c>
      <c r="X15">
        <v>380</v>
      </c>
    </row>
    <row r="16" spans="1:24" x14ac:dyDescent="0.35">
      <c r="A16" s="10" t="s">
        <v>45</v>
      </c>
      <c r="B16" t="s">
        <v>32</v>
      </c>
      <c r="C16">
        <v>240</v>
      </c>
      <c r="D16">
        <v>296</v>
      </c>
      <c r="E16">
        <v>620</v>
      </c>
      <c r="F16">
        <v>203</v>
      </c>
      <c r="G16">
        <v>47</v>
      </c>
      <c r="H16">
        <v>21.7</v>
      </c>
      <c r="I16">
        <v>16.3</v>
      </c>
      <c r="J16">
        <v>280</v>
      </c>
      <c r="K16">
        <v>232</v>
      </c>
      <c r="L16">
        <v>50</v>
      </c>
      <c r="M16">
        <v>2</v>
      </c>
      <c r="N16">
        <v>5.9</v>
      </c>
      <c r="O16">
        <v>2</v>
      </c>
      <c r="P16">
        <v>11</v>
      </c>
      <c r="Q16">
        <v>5</v>
      </c>
      <c r="R16">
        <v>10.6</v>
      </c>
      <c r="S16">
        <v>27</v>
      </c>
      <c r="T16">
        <v>73</v>
      </c>
      <c r="U16">
        <v>1</v>
      </c>
      <c r="V16">
        <v>11</v>
      </c>
      <c r="W16">
        <v>130</v>
      </c>
      <c r="X16">
        <v>590</v>
      </c>
    </row>
    <row r="17" spans="1:24" x14ac:dyDescent="0.35">
      <c r="A17" s="10" t="s">
        <v>46</v>
      </c>
      <c r="B17" t="s">
        <v>32</v>
      </c>
      <c r="C17">
        <v>297</v>
      </c>
      <c r="D17">
        <v>330</v>
      </c>
      <c r="E17">
        <v>900</v>
      </c>
      <c r="F17">
        <v>194</v>
      </c>
      <c r="G17">
        <v>39</v>
      </c>
      <c r="H17">
        <v>16.399999999999999</v>
      </c>
      <c r="I17">
        <v>19</v>
      </c>
      <c r="J17">
        <v>276</v>
      </c>
      <c r="K17">
        <v>250</v>
      </c>
      <c r="L17">
        <v>44</v>
      </c>
      <c r="M17">
        <v>1</v>
      </c>
      <c r="N17">
        <v>58.5</v>
      </c>
      <c r="O17">
        <v>9</v>
      </c>
      <c r="P17">
        <v>1</v>
      </c>
      <c r="Q17" t="s">
        <v>71</v>
      </c>
      <c r="R17" t="s">
        <v>71</v>
      </c>
      <c r="S17" t="s">
        <v>71</v>
      </c>
    </row>
    <row r="18" spans="1:24" x14ac:dyDescent="0.35">
      <c r="A18" s="10" t="s">
        <v>72</v>
      </c>
      <c r="B18" t="s">
        <v>32</v>
      </c>
      <c r="C18">
        <v>260</v>
      </c>
      <c r="D18">
        <v>279</v>
      </c>
      <c r="E18">
        <v>950</v>
      </c>
      <c r="F18">
        <v>169</v>
      </c>
      <c r="G18">
        <v>37</v>
      </c>
      <c r="H18">
        <v>22.6</v>
      </c>
      <c r="I18">
        <v>21.3</v>
      </c>
      <c r="J18">
        <v>288</v>
      </c>
      <c r="K18">
        <v>257</v>
      </c>
      <c r="L18">
        <v>50</v>
      </c>
      <c r="M18">
        <v>37</v>
      </c>
      <c r="N18">
        <v>13.8</v>
      </c>
      <c r="O18">
        <v>-8</v>
      </c>
      <c r="P18">
        <v>9.5</v>
      </c>
      <c r="Q18">
        <v>5</v>
      </c>
      <c r="R18">
        <v>7.91</v>
      </c>
      <c r="S18">
        <v>42</v>
      </c>
      <c r="T18">
        <v>31</v>
      </c>
      <c r="U18">
        <v>3</v>
      </c>
      <c r="V18">
        <v>10.5</v>
      </c>
      <c r="W18">
        <v>95</v>
      </c>
      <c r="X18">
        <v>405</v>
      </c>
    </row>
    <row r="19" spans="1:24" x14ac:dyDescent="0.35">
      <c r="A19" s="10" t="s">
        <v>47</v>
      </c>
      <c r="B19" t="s">
        <v>32</v>
      </c>
      <c r="C19">
        <v>315</v>
      </c>
      <c r="D19">
        <v>287</v>
      </c>
      <c r="E19" t="s">
        <v>71</v>
      </c>
      <c r="F19">
        <v>208</v>
      </c>
      <c r="G19">
        <v>36</v>
      </c>
      <c r="H19">
        <v>16.600000000000001</v>
      </c>
      <c r="I19">
        <v>20</v>
      </c>
      <c r="J19">
        <v>309</v>
      </c>
      <c r="K19">
        <v>240</v>
      </c>
      <c r="L19">
        <v>43</v>
      </c>
      <c r="M19">
        <v>2</v>
      </c>
      <c r="N19">
        <v>3</v>
      </c>
      <c r="O19">
        <v>8.5</v>
      </c>
      <c r="P19">
        <v>12</v>
      </c>
      <c r="Q19">
        <v>4</v>
      </c>
      <c r="R19">
        <v>12.1</v>
      </c>
      <c r="S19">
        <v>16</v>
      </c>
      <c r="T19" t="s">
        <v>71</v>
      </c>
      <c r="U19">
        <v>2</v>
      </c>
      <c r="V19">
        <v>4.5</v>
      </c>
      <c r="W19">
        <v>90</v>
      </c>
      <c r="X19">
        <v>430</v>
      </c>
    </row>
    <row r="20" spans="1:24" x14ac:dyDescent="0.35">
      <c r="A20" s="10" t="s">
        <v>48</v>
      </c>
      <c r="B20" t="s">
        <v>32</v>
      </c>
      <c r="C20">
        <v>228</v>
      </c>
      <c r="D20">
        <v>279</v>
      </c>
      <c r="E20">
        <v>600</v>
      </c>
      <c r="F20">
        <v>165</v>
      </c>
      <c r="G20">
        <v>41</v>
      </c>
      <c r="H20">
        <v>15.3</v>
      </c>
      <c r="I20">
        <v>17.7</v>
      </c>
      <c r="J20">
        <v>264</v>
      </c>
      <c r="K20">
        <v>218</v>
      </c>
      <c r="L20">
        <v>45</v>
      </c>
      <c r="M20">
        <v>1</v>
      </c>
      <c r="N20">
        <v>2.5</v>
      </c>
      <c r="O20">
        <v>0.5</v>
      </c>
      <c r="P20">
        <v>7</v>
      </c>
      <c r="Q20">
        <v>2</v>
      </c>
      <c r="R20">
        <v>13.7</v>
      </c>
      <c r="S20">
        <v>26</v>
      </c>
      <c r="T20">
        <v>67</v>
      </c>
      <c r="U20">
        <v>2</v>
      </c>
      <c r="V20">
        <v>4</v>
      </c>
      <c r="W20">
        <v>85</v>
      </c>
      <c r="X20">
        <v>400</v>
      </c>
    </row>
    <row r="21" spans="1:24" x14ac:dyDescent="0.35">
      <c r="A21" s="10" t="s">
        <v>49</v>
      </c>
      <c r="B21" t="s">
        <v>32</v>
      </c>
      <c r="C21">
        <v>350</v>
      </c>
      <c r="D21">
        <v>356</v>
      </c>
      <c r="E21">
        <v>1150</v>
      </c>
      <c r="F21">
        <v>206</v>
      </c>
      <c r="G21">
        <v>44</v>
      </c>
      <c r="H21">
        <v>16</v>
      </c>
      <c r="I21">
        <v>12.3</v>
      </c>
      <c r="J21">
        <v>300</v>
      </c>
      <c r="K21">
        <v>254</v>
      </c>
      <c r="L21">
        <v>43</v>
      </c>
      <c r="M21">
        <v>2</v>
      </c>
      <c r="N21">
        <v>60</v>
      </c>
      <c r="O21">
        <v>-13</v>
      </c>
      <c r="P21">
        <v>7</v>
      </c>
      <c r="Q21">
        <v>6.8</v>
      </c>
      <c r="R21">
        <v>10.7</v>
      </c>
      <c r="S21">
        <v>37.5</v>
      </c>
      <c r="T21" t="s">
        <v>73</v>
      </c>
      <c r="U21">
        <v>1</v>
      </c>
      <c r="V21">
        <v>4</v>
      </c>
      <c r="W21">
        <v>110</v>
      </c>
      <c r="X21">
        <v>400</v>
      </c>
    </row>
    <row r="22" spans="1:24" x14ac:dyDescent="0.35">
      <c r="A22" s="10" t="s">
        <v>50</v>
      </c>
      <c r="B22" t="s">
        <v>32</v>
      </c>
      <c r="C22">
        <v>390</v>
      </c>
      <c r="D22">
        <v>377</v>
      </c>
      <c r="E22">
        <v>940</v>
      </c>
      <c r="F22">
        <v>166</v>
      </c>
      <c r="G22">
        <v>40</v>
      </c>
      <c r="H22">
        <v>14.7</v>
      </c>
      <c r="I22">
        <v>12.7</v>
      </c>
      <c r="J22">
        <v>287</v>
      </c>
      <c r="K22">
        <v>244</v>
      </c>
      <c r="L22">
        <v>50</v>
      </c>
    </row>
    <row r="23" spans="1:24" x14ac:dyDescent="0.35">
      <c r="A23" s="10" t="s">
        <v>51</v>
      </c>
      <c r="B23" t="s">
        <v>32</v>
      </c>
      <c r="C23">
        <v>306</v>
      </c>
      <c r="D23">
        <v>328</v>
      </c>
      <c r="E23">
        <v>950</v>
      </c>
      <c r="F23">
        <v>200</v>
      </c>
      <c r="G23">
        <v>40</v>
      </c>
    </row>
    <row r="24" spans="1:24" x14ac:dyDescent="0.35">
      <c r="A24" s="10" t="s">
        <v>52</v>
      </c>
      <c r="B24" t="s">
        <v>32</v>
      </c>
      <c r="C24">
        <v>390</v>
      </c>
      <c r="D24">
        <v>411</v>
      </c>
      <c r="E24">
        <v>1060</v>
      </c>
      <c r="F24">
        <v>177</v>
      </c>
      <c r="G24">
        <v>42</v>
      </c>
      <c r="H24">
        <v>17</v>
      </c>
      <c r="I24">
        <v>15.3</v>
      </c>
      <c r="J24">
        <v>288</v>
      </c>
      <c r="K24">
        <v>229</v>
      </c>
      <c r="L24">
        <v>43</v>
      </c>
      <c r="T24">
        <v>87</v>
      </c>
      <c r="U24">
        <v>5</v>
      </c>
      <c r="V24">
        <v>18</v>
      </c>
      <c r="W24">
        <v>70</v>
      </c>
      <c r="X24">
        <v>340</v>
      </c>
    </row>
    <row r="25" spans="1:24" x14ac:dyDescent="0.35">
      <c r="A25" s="10" t="s">
        <v>53</v>
      </c>
      <c r="B25" t="s">
        <v>32</v>
      </c>
      <c r="C25">
        <v>363</v>
      </c>
      <c r="D25">
        <v>376</v>
      </c>
      <c r="E25">
        <v>800</v>
      </c>
      <c r="F25">
        <v>190</v>
      </c>
      <c r="G25">
        <v>42</v>
      </c>
      <c r="H25">
        <v>20.7</v>
      </c>
      <c r="I25">
        <v>20.5</v>
      </c>
      <c r="J25">
        <v>270</v>
      </c>
      <c r="K25">
        <v>235</v>
      </c>
      <c r="L25">
        <v>47</v>
      </c>
      <c r="M25">
        <v>3</v>
      </c>
      <c r="N25">
        <v>1.65</v>
      </c>
      <c r="O25">
        <v>-8</v>
      </c>
      <c r="P25">
        <v>8</v>
      </c>
      <c r="Q25">
        <v>2</v>
      </c>
      <c r="R25">
        <v>13</v>
      </c>
      <c r="S25">
        <v>15</v>
      </c>
      <c r="T25">
        <v>41</v>
      </c>
      <c r="U25">
        <v>2</v>
      </c>
      <c r="V25">
        <v>60</v>
      </c>
      <c r="W25">
        <v>105</v>
      </c>
      <c r="X25">
        <v>540</v>
      </c>
    </row>
    <row r="26" spans="1:24" x14ac:dyDescent="0.35">
      <c r="A26" s="10" t="s">
        <v>54</v>
      </c>
      <c r="B26" t="s">
        <v>32</v>
      </c>
      <c r="C26">
        <v>483</v>
      </c>
      <c r="D26">
        <v>489</v>
      </c>
      <c r="E26">
        <v>1300</v>
      </c>
      <c r="F26" t="s">
        <v>71</v>
      </c>
      <c r="G26" t="s">
        <v>71</v>
      </c>
      <c r="H26">
        <v>18</v>
      </c>
      <c r="I26">
        <v>15.7</v>
      </c>
      <c r="J26">
        <v>274</v>
      </c>
      <c r="K26">
        <v>233</v>
      </c>
      <c r="L26">
        <v>46</v>
      </c>
      <c r="M26">
        <v>17</v>
      </c>
      <c r="N26">
        <v>4.99</v>
      </c>
      <c r="O26">
        <v>17</v>
      </c>
      <c r="P26">
        <v>12</v>
      </c>
      <c r="Q26">
        <v>6</v>
      </c>
      <c r="R26">
        <v>9.6</v>
      </c>
      <c r="S26">
        <v>45</v>
      </c>
      <c r="T26">
        <v>35</v>
      </c>
      <c r="U26">
        <v>2</v>
      </c>
      <c r="V26">
        <v>60</v>
      </c>
      <c r="W26">
        <v>110</v>
      </c>
      <c r="X26">
        <v>530</v>
      </c>
    </row>
    <row r="27" spans="1:24" x14ac:dyDescent="0.35">
      <c r="A27" s="10" t="s">
        <v>55</v>
      </c>
      <c r="B27" t="s">
        <v>32</v>
      </c>
      <c r="C27">
        <v>378</v>
      </c>
      <c r="D27">
        <v>394</v>
      </c>
      <c r="E27">
        <v>1060</v>
      </c>
      <c r="F27">
        <v>197</v>
      </c>
      <c r="G27">
        <v>46</v>
      </c>
      <c r="H27">
        <v>24.7</v>
      </c>
      <c r="I27">
        <v>26.3</v>
      </c>
      <c r="J27">
        <v>299</v>
      </c>
      <c r="K27">
        <v>230</v>
      </c>
      <c r="L27">
        <v>37</v>
      </c>
      <c r="M27">
        <v>2</v>
      </c>
      <c r="N27">
        <v>3</v>
      </c>
      <c r="O27">
        <v>3</v>
      </c>
      <c r="P27">
        <v>7</v>
      </c>
      <c r="Q27">
        <v>2</v>
      </c>
      <c r="R27">
        <v>10.4</v>
      </c>
      <c r="S27">
        <v>40</v>
      </c>
      <c r="T27">
        <v>64</v>
      </c>
      <c r="U27">
        <v>1</v>
      </c>
      <c r="V27">
        <v>25</v>
      </c>
      <c r="W27">
        <v>106</v>
      </c>
      <c r="X27">
        <v>580</v>
      </c>
    </row>
    <row r="28" spans="1:24" x14ac:dyDescent="0.35">
      <c r="A28" s="10" t="s">
        <v>56</v>
      </c>
      <c r="B28" t="s">
        <v>32</v>
      </c>
      <c r="C28">
        <v>324</v>
      </c>
      <c r="D28">
        <v>323</v>
      </c>
      <c r="E28">
        <v>830</v>
      </c>
      <c r="F28">
        <v>210</v>
      </c>
      <c r="G28">
        <v>41</v>
      </c>
      <c r="H28">
        <v>19</v>
      </c>
      <c r="I28">
        <v>15</v>
      </c>
      <c r="J28">
        <v>314</v>
      </c>
      <c r="K28">
        <v>269</v>
      </c>
      <c r="L28">
        <v>47</v>
      </c>
      <c r="M28">
        <v>3</v>
      </c>
      <c r="N28">
        <v>3.5</v>
      </c>
      <c r="O28">
        <v>11</v>
      </c>
      <c r="P28">
        <v>12</v>
      </c>
      <c r="Q28">
        <v>0</v>
      </c>
      <c r="R28">
        <v>9.16</v>
      </c>
      <c r="S28">
        <v>26</v>
      </c>
      <c r="T28">
        <v>78</v>
      </c>
      <c r="U28">
        <v>1</v>
      </c>
      <c r="V28">
        <v>3.6</v>
      </c>
      <c r="W28">
        <v>87</v>
      </c>
      <c r="X28">
        <v>405</v>
      </c>
    </row>
    <row r="29" spans="1:24" x14ac:dyDescent="0.35">
      <c r="A29" s="10" t="s">
        <v>57</v>
      </c>
      <c r="B29" t="s">
        <v>32</v>
      </c>
      <c r="C29">
        <v>334</v>
      </c>
      <c r="D29">
        <v>308</v>
      </c>
      <c r="E29">
        <v>1150</v>
      </c>
      <c r="F29">
        <v>193</v>
      </c>
      <c r="G29">
        <v>31</v>
      </c>
      <c r="H29">
        <v>12</v>
      </c>
      <c r="I29">
        <v>15.6</v>
      </c>
      <c r="J29">
        <v>266</v>
      </c>
      <c r="K29">
        <v>296</v>
      </c>
      <c r="L29">
        <v>43</v>
      </c>
      <c r="M29">
        <v>3</v>
      </c>
      <c r="N29">
        <v>24.3</v>
      </c>
      <c r="O29">
        <v>10.5</v>
      </c>
      <c r="P29">
        <v>13</v>
      </c>
      <c r="Q29">
        <v>3</v>
      </c>
      <c r="R29">
        <v>8.8000000000000007</v>
      </c>
      <c r="S29">
        <v>39</v>
      </c>
      <c r="T29">
        <v>50</v>
      </c>
      <c r="U29">
        <v>5</v>
      </c>
      <c r="V29">
        <v>13</v>
      </c>
      <c r="W29">
        <v>85</v>
      </c>
      <c r="X29">
        <v>580</v>
      </c>
    </row>
    <row r="30" spans="1:24" x14ac:dyDescent="0.35">
      <c r="A30" s="10" t="s">
        <v>58</v>
      </c>
      <c r="B30" t="s">
        <v>32</v>
      </c>
      <c r="C30">
        <v>271</v>
      </c>
      <c r="D30">
        <v>269</v>
      </c>
      <c r="E30">
        <v>800</v>
      </c>
      <c r="F30">
        <v>165</v>
      </c>
      <c r="G30">
        <v>23</v>
      </c>
      <c r="H30">
        <v>22.7</v>
      </c>
      <c r="I30">
        <v>20</v>
      </c>
      <c r="J30">
        <v>313</v>
      </c>
      <c r="K30">
        <v>279</v>
      </c>
      <c r="L30">
        <v>42</v>
      </c>
      <c r="M30">
        <v>2</v>
      </c>
      <c r="N30">
        <v>3</v>
      </c>
      <c r="O30">
        <v>8.5</v>
      </c>
      <c r="P30">
        <v>11</v>
      </c>
      <c r="Q30">
        <v>9</v>
      </c>
      <c r="R30">
        <v>13.5</v>
      </c>
      <c r="S30">
        <v>34</v>
      </c>
      <c r="T30">
        <v>53</v>
      </c>
      <c r="U30">
        <v>2</v>
      </c>
      <c r="V30">
        <v>9.5</v>
      </c>
      <c r="W30">
        <v>30</v>
      </c>
      <c r="X30">
        <v>180</v>
      </c>
    </row>
    <row r="31" spans="1:24" x14ac:dyDescent="0.35">
      <c r="A31" s="10" t="s">
        <v>59</v>
      </c>
      <c r="B31" t="s">
        <v>32</v>
      </c>
      <c r="C31">
        <v>257</v>
      </c>
      <c r="D31">
        <v>288</v>
      </c>
      <c r="E31">
        <v>850</v>
      </c>
      <c r="F31">
        <v>180</v>
      </c>
      <c r="G31">
        <v>42</v>
      </c>
      <c r="H31">
        <v>13</v>
      </c>
      <c r="I31">
        <v>9.3000000000000007</v>
      </c>
      <c r="J31">
        <v>280</v>
      </c>
      <c r="K31">
        <v>229</v>
      </c>
      <c r="L31">
        <v>43</v>
      </c>
      <c r="M31">
        <v>2</v>
      </c>
      <c r="N31">
        <v>4</v>
      </c>
      <c r="O31">
        <v>12</v>
      </c>
      <c r="P31">
        <v>6.5</v>
      </c>
      <c r="Q31">
        <v>5.5</v>
      </c>
      <c r="R31">
        <v>10.53</v>
      </c>
      <c r="S31">
        <v>34</v>
      </c>
      <c r="T31">
        <v>86</v>
      </c>
      <c r="U31">
        <v>7</v>
      </c>
      <c r="V31">
        <v>6.8</v>
      </c>
      <c r="W31">
        <v>98</v>
      </c>
      <c r="X31">
        <v>500</v>
      </c>
    </row>
    <row r="32" spans="1:24" x14ac:dyDescent="0.35">
      <c r="A32" s="10" t="s">
        <v>60</v>
      </c>
      <c r="B32" t="s">
        <v>32</v>
      </c>
      <c r="C32">
        <v>303</v>
      </c>
      <c r="D32">
        <v>367</v>
      </c>
      <c r="E32">
        <v>550</v>
      </c>
      <c r="F32">
        <v>203</v>
      </c>
      <c r="G32">
        <v>47</v>
      </c>
      <c r="H32">
        <v>19.7</v>
      </c>
      <c r="I32">
        <v>19</v>
      </c>
      <c r="J32">
        <v>306</v>
      </c>
      <c r="K32">
        <v>259</v>
      </c>
      <c r="L32">
        <v>34</v>
      </c>
      <c r="M32">
        <v>1</v>
      </c>
      <c r="N32">
        <v>2.4</v>
      </c>
      <c r="O32">
        <v>15</v>
      </c>
      <c r="P32">
        <v>19</v>
      </c>
      <c r="Q32">
        <v>2</v>
      </c>
      <c r="R32">
        <v>18.3</v>
      </c>
      <c r="S32">
        <v>30</v>
      </c>
      <c r="T32">
        <v>49</v>
      </c>
      <c r="U32">
        <v>1</v>
      </c>
      <c r="V32">
        <v>8.5</v>
      </c>
      <c r="W32">
        <v>63</v>
      </c>
      <c r="X32">
        <v>360</v>
      </c>
    </row>
    <row r="33" spans="1:24" x14ac:dyDescent="0.35">
      <c r="A33" s="10" t="s">
        <v>61</v>
      </c>
      <c r="B33" t="s">
        <v>32</v>
      </c>
      <c r="C33">
        <v>283</v>
      </c>
      <c r="D33">
        <v>296</v>
      </c>
      <c r="E33">
        <v>900</v>
      </c>
      <c r="F33">
        <v>204</v>
      </c>
      <c r="G33">
        <v>43</v>
      </c>
      <c r="H33">
        <v>20.399999999999999</v>
      </c>
      <c r="I33">
        <v>16</v>
      </c>
      <c r="J33">
        <v>318</v>
      </c>
      <c r="K33">
        <v>239</v>
      </c>
      <c r="L33">
        <v>40</v>
      </c>
      <c r="M33">
        <v>2</v>
      </c>
      <c r="N33">
        <v>15.9</v>
      </c>
      <c r="O33">
        <v>13.5</v>
      </c>
      <c r="P33">
        <v>22</v>
      </c>
      <c r="Q33">
        <v>1</v>
      </c>
      <c r="R33">
        <v>11.31</v>
      </c>
      <c r="S33">
        <v>30</v>
      </c>
      <c r="T33">
        <v>49</v>
      </c>
      <c r="U33">
        <v>1</v>
      </c>
      <c r="V33">
        <v>8.5</v>
      </c>
      <c r="W33">
        <v>69</v>
      </c>
      <c r="X33">
        <v>360</v>
      </c>
    </row>
    <row r="34" spans="1:24" x14ac:dyDescent="0.35">
      <c r="A34" s="10" t="s">
        <v>62</v>
      </c>
      <c r="B34" t="s">
        <v>32</v>
      </c>
      <c r="T34">
        <v>94</v>
      </c>
      <c r="U34">
        <v>1</v>
      </c>
      <c r="V34" t="s">
        <v>71</v>
      </c>
      <c r="W34">
        <v>70</v>
      </c>
      <c r="X34">
        <v>360</v>
      </c>
    </row>
    <row r="35" spans="1:24" x14ac:dyDescent="0.35">
      <c r="A35" s="10" t="s">
        <v>63</v>
      </c>
      <c r="B35" t="s">
        <v>32</v>
      </c>
      <c r="C35">
        <v>387</v>
      </c>
      <c r="D35">
        <v>349</v>
      </c>
      <c r="E35">
        <v>1050</v>
      </c>
      <c r="F35">
        <v>195</v>
      </c>
      <c r="G35">
        <v>44</v>
      </c>
      <c r="H35">
        <v>19.3</v>
      </c>
      <c r="I35">
        <v>27</v>
      </c>
      <c r="J35">
        <v>288</v>
      </c>
      <c r="K35">
        <v>245</v>
      </c>
      <c r="L35">
        <v>42</v>
      </c>
      <c r="M35">
        <v>1</v>
      </c>
      <c r="N35">
        <v>4</v>
      </c>
      <c r="O35">
        <v>9</v>
      </c>
      <c r="P35">
        <v>13</v>
      </c>
      <c r="Q35">
        <v>8</v>
      </c>
      <c r="R35">
        <v>12.9</v>
      </c>
      <c r="S35">
        <v>39</v>
      </c>
      <c r="T35">
        <v>84</v>
      </c>
      <c r="U35">
        <v>4</v>
      </c>
      <c r="V35">
        <v>7</v>
      </c>
      <c r="W35">
        <v>110</v>
      </c>
      <c r="X35">
        <v>380</v>
      </c>
    </row>
    <row r="36" spans="1:24" x14ac:dyDescent="0.35">
      <c r="A36" s="10" t="s">
        <v>64</v>
      </c>
      <c r="B36" t="s">
        <v>32</v>
      </c>
      <c r="C36">
        <v>299</v>
      </c>
      <c r="D36">
        <v>430</v>
      </c>
      <c r="E36">
        <v>850</v>
      </c>
      <c r="F36">
        <v>173</v>
      </c>
      <c r="G36">
        <v>34</v>
      </c>
      <c r="H36">
        <v>22.5</v>
      </c>
      <c r="I36">
        <v>22.6</v>
      </c>
      <c r="J36">
        <v>288</v>
      </c>
      <c r="K36">
        <v>229</v>
      </c>
      <c r="L36">
        <v>40</v>
      </c>
      <c r="M36">
        <v>24</v>
      </c>
      <c r="N36">
        <v>4.5</v>
      </c>
      <c r="O36">
        <v>-9</v>
      </c>
      <c r="P36">
        <v>2</v>
      </c>
      <c r="Q36">
        <v>6.5</v>
      </c>
      <c r="R36">
        <v>10</v>
      </c>
      <c r="S36">
        <v>23.5</v>
      </c>
      <c r="T36">
        <v>83</v>
      </c>
      <c r="U36">
        <v>2</v>
      </c>
      <c r="V36">
        <v>60</v>
      </c>
      <c r="W36">
        <v>70</v>
      </c>
      <c r="X36">
        <v>360</v>
      </c>
    </row>
    <row r="37" spans="1:24" x14ac:dyDescent="0.35">
      <c r="A37" s="10" t="s">
        <v>65</v>
      </c>
      <c r="B37" t="s">
        <v>32</v>
      </c>
      <c r="C37">
        <v>265</v>
      </c>
      <c r="D37">
        <v>268</v>
      </c>
      <c r="E37">
        <v>750</v>
      </c>
      <c r="F37">
        <v>145</v>
      </c>
      <c r="G37">
        <v>35</v>
      </c>
      <c r="H37">
        <v>22.6</v>
      </c>
      <c r="I37">
        <v>21.3</v>
      </c>
      <c r="J37">
        <v>308</v>
      </c>
      <c r="K37">
        <v>273</v>
      </c>
      <c r="L37">
        <v>36</v>
      </c>
      <c r="M37">
        <v>4</v>
      </c>
      <c r="N37">
        <v>3.1</v>
      </c>
      <c r="O37">
        <v>6</v>
      </c>
      <c r="P37">
        <v>12</v>
      </c>
      <c r="Q37">
        <v>33</v>
      </c>
      <c r="R37">
        <v>16.2</v>
      </c>
      <c r="S37">
        <v>29</v>
      </c>
      <c r="T37">
        <v>85</v>
      </c>
      <c r="U37">
        <v>4</v>
      </c>
      <c r="V37">
        <v>3.5</v>
      </c>
      <c r="W37">
        <v>65</v>
      </c>
      <c r="X37">
        <v>360</v>
      </c>
    </row>
    <row r="38" spans="1:24" x14ac:dyDescent="0.35">
      <c r="A38" s="10" t="s">
        <v>66</v>
      </c>
      <c r="B38" t="s">
        <v>32</v>
      </c>
      <c r="C38">
        <v>36</v>
      </c>
      <c r="D38">
        <v>416</v>
      </c>
      <c r="E38">
        <v>1250</v>
      </c>
      <c r="F38">
        <v>210</v>
      </c>
      <c r="G38">
        <v>46</v>
      </c>
      <c r="H38">
        <v>19</v>
      </c>
      <c r="I38">
        <v>22</v>
      </c>
      <c r="J38">
        <v>312</v>
      </c>
      <c r="K38">
        <v>363</v>
      </c>
      <c r="L38">
        <v>52</v>
      </c>
      <c r="M38">
        <v>10</v>
      </c>
      <c r="N38">
        <v>7.8</v>
      </c>
      <c r="O38">
        <v>1.5</v>
      </c>
      <c r="P38">
        <v>3.5</v>
      </c>
      <c r="Q38">
        <v>2</v>
      </c>
      <c r="R38">
        <v>9.24</v>
      </c>
      <c r="S38">
        <v>22</v>
      </c>
      <c r="T38">
        <v>43</v>
      </c>
      <c r="U38">
        <v>1</v>
      </c>
      <c r="V38">
        <v>35</v>
      </c>
      <c r="W38">
        <v>103</v>
      </c>
      <c r="X38">
        <v>550</v>
      </c>
    </row>
    <row r="39" spans="1:24" x14ac:dyDescent="0.35">
      <c r="A39" s="10" t="s">
        <v>67</v>
      </c>
      <c r="B39" t="s">
        <v>32</v>
      </c>
      <c r="C39">
        <v>299</v>
      </c>
      <c r="D39">
        <v>280</v>
      </c>
      <c r="E39">
        <v>850</v>
      </c>
      <c r="F39">
        <v>191</v>
      </c>
      <c r="G39">
        <v>40</v>
      </c>
      <c r="H39">
        <v>15.7</v>
      </c>
      <c r="I39">
        <v>13.7</v>
      </c>
      <c r="J39">
        <v>285</v>
      </c>
      <c r="K39">
        <v>251</v>
      </c>
      <c r="L39">
        <v>37</v>
      </c>
      <c r="M39">
        <v>1</v>
      </c>
      <c r="N39">
        <v>4.5999999999999996</v>
      </c>
      <c r="O39">
        <v>-9.5</v>
      </c>
      <c r="P39">
        <v>3</v>
      </c>
      <c r="Q39">
        <v>-10</v>
      </c>
      <c r="R39">
        <v>12.48</v>
      </c>
      <c r="S39">
        <v>16</v>
      </c>
      <c r="T39">
        <v>83</v>
      </c>
      <c r="U39">
        <v>1</v>
      </c>
      <c r="V39">
        <v>7.3</v>
      </c>
      <c r="W39">
        <v>60</v>
      </c>
      <c r="X39">
        <v>360</v>
      </c>
    </row>
    <row r="40" spans="1:24" x14ac:dyDescent="0.35">
      <c r="A40" s="10" t="s">
        <v>68</v>
      </c>
      <c r="B40" t="s">
        <v>32</v>
      </c>
      <c r="C40">
        <v>275</v>
      </c>
      <c r="D40">
        <v>344</v>
      </c>
      <c r="E40">
        <v>940</v>
      </c>
      <c r="F40">
        <v>180</v>
      </c>
      <c r="G40">
        <v>42</v>
      </c>
      <c r="H40">
        <v>16</v>
      </c>
      <c r="I40">
        <v>207</v>
      </c>
      <c r="J40">
        <v>288</v>
      </c>
      <c r="K40">
        <v>253</v>
      </c>
      <c r="L40">
        <v>44</v>
      </c>
      <c r="M40">
        <v>3</v>
      </c>
      <c r="N40">
        <v>9.5</v>
      </c>
      <c r="O40">
        <v>10</v>
      </c>
      <c r="P40">
        <v>11.5</v>
      </c>
      <c r="Q40">
        <v>0.5</v>
      </c>
      <c r="R40">
        <v>12.8</v>
      </c>
      <c r="S40">
        <v>29</v>
      </c>
      <c r="T40" t="s">
        <v>71</v>
      </c>
      <c r="U40">
        <v>4</v>
      </c>
      <c r="V40">
        <v>60</v>
      </c>
      <c r="W40">
        <v>115</v>
      </c>
      <c r="X40">
        <v>380</v>
      </c>
    </row>
    <row r="41" spans="1:24" x14ac:dyDescent="0.35">
      <c r="A41" s="10" t="s">
        <v>69</v>
      </c>
      <c r="B41" t="s">
        <v>32</v>
      </c>
      <c r="C41">
        <v>459</v>
      </c>
      <c r="D41">
        <v>531</v>
      </c>
      <c r="E41">
        <v>1140</v>
      </c>
      <c r="F41">
        <v>196</v>
      </c>
      <c r="G41">
        <v>40</v>
      </c>
      <c r="H41">
        <v>17.600000000000001</v>
      </c>
      <c r="I41">
        <v>20.3</v>
      </c>
      <c r="J41">
        <v>309</v>
      </c>
      <c r="K41">
        <v>280</v>
      </c>
      <c r="L41">
        <v>41</v>
      </c>
      <c r="M41">
        <v>70</v>
      </c>
      <c r="N41">
        <v>13</v>
      </c>
      <c r="O41">
        <v>-6</v>
      </c>
      <c r="P41">
        <v>2</v>
      </c>
      <c r="Q41">
        <v>4</v>
      </c>
      <c r="R41">
        <v>9</v>
      </c>
      <c r="S41">
        <v>34</v>
      </c>
      <c r="T41">
        <v>50</v>
      </c>
      <c r="U41">
        <v>1</v>
      </c>
      <c r="V41">
        <v>52.5</v>
      </c>
      <c r="W41">
        <v>100</v>
      </c>
      <c r="X41">
        <v>400</v>
      </c>
    </row>
    <row r="42" spans="1:24" ht="15" thickBot="1" x14ac:dyDescent="0.4"/>
    <row r="43" spans="1:24" ht="15.5" thickTop="1" thickBot="1" x14ac:dyDescent="0.4">
      <c r="A43" s="11" t="s">
        <v>70</v>
      </c>
      <c r="B43" s="12">
        <v>10</v>
      </c>
      <c r="C43" s="13">
        <f>PERCENTILE(C$4:C$41,0.1)</f>
        <v>258.8</v>
      </c>
      <c r="D43" s="13">
        <f>PERCENTILE(D$4:D$41,0.1)</f>
        <v>279</v>
      </c>
      <c r="E43" s="13">
        <f>PERCENTILE(E$4:E$41,0.1)</f>
        <v>635</v>
      </c>
      <c r="F43" s="13">
        <f>PERCENTILE(F$4:F$41,0.1)</f>
        <v>167.5</v>
      </c>
      <c r="G43" s="13">
        <f>PERCENTILE(G$4:G$41,0.1)</f>
        <v>34</v>
      </c>
      <c r="H43" s="14">
        <f>PERCENTILE(H$4:H$41,0.9)</f>
        <v>23.060000000000002</v>
      </c>
      <c r="I43" s="14">
        <f>PERCENTILE(I$4:I$41,0.9)</f>
        <v>25.740000000000002</v>
      </c>
      <c r="J43" s="14">
        <f>PERCENTILE(J$4:J$41,0.9)</f>
        <v>313.60000000000002</v>
      </c>
      <c r="K43" s="14">
        <f>PERCENTILE(K$4:K$41,0.9)</f>
        <v>287.40000000000003</v>
      </c>
      <c r="L43" s="13">
        <f>PERCENTILE(L$4:L$41,0.1)</f>
        <v>36.4</v>
      </c>
      <c r="M43" s="13">
        <f>PERCENTILE(M$4:M$41,0.1)</f>
        <v>1</v>
      </c>
      <c r="N43" s="13">
        <f>PERCENTILE(N$4:N$41,0.1)</f>
        <v>2.4099999999999997</v>
      </c>
      <c r="O43" s="13">
        <f>PERCENTILE(O$4:O$41,0.1)</f>
        <v>-8</v>
      </c>
      <c r="P43" s="13">
        <f>PERCENTILE(P$4:P$41,0.1)</f>
        <v>2</v>
      </c>
      <c r="Q43" s="14">
        <f>PERCENTILE(Q$4:Q$41,0.9)</f>
        <v>7</v>
      </c>
      <c r="R43" s="14">
        <f>PERCENTILE(R$4:R$41,0.9)</f>
        <v>15.9</v>
      </c>
      <c r="S43" s="13">
        <f>PERCENTILE(S$4:S$41,0.1)</f>
        <v>16</v>
      </c>
      <c r="T43" s="14">
        <f>PERCENTILE(T$4:T$41,0.9)</f>
        <v>87.2</v>
      </c>
      <c r="U43" s="14">
        <f>PERCENTILE(U$4:U$41,0.9)</f>
        <v>5</v>
      </c>
      <c r="V43" s="13">
        <f>PERCENTILE(V$4:V$41,0.1)</f>
        <v>3.8</v>
      </c>
      <c r="W43" s="13">
        <f>PERCENTILE(W$4:W$41,0.1)</f>
        <v>66.2</v>
      </c>
      <c r="X43" s="13">
        <f>PERCENTILE(X$4:X$41,0.1)</f>
        <v>346</v>
      </c>
    </row>
    <row r="44" spans="1:24" ht="15.5" thickTop="1" thickBot="1" x14ac:dyDescent="0.4">
      <c r="A44" s="15"/>
      <c r="B44" s="16">
        <v>20</v>
      </c>
      <c r="C44" s="13">
        <f>PERCENTILE(C$4:C$41,0.2)</f>
        <v>271.39999999999998</v>
      </c>
      <c r="D44" s="13">
        <f>PERCENTILE(D$4:D$41,0.2)</f>
        <v>289</v>
      </c>
      <c r="E44" s="13">
        <f>PERCENTILE(E$4:E$41,0.2)</f>
        <v>800</v>
      </c>
      <c r="F44" s="13">
        <f>PERCENTILE(F$4:F$41,0.2)</f>
        <v>173</v>
      </c>
      <c r="G44" s="13">
        <f>PERCENTILE(G$4:G$41,0.2)</f>
        <v>36</v>
      </c>
      <c r="H44" s="17">
        <f>PERCENTILE(H$4:H$41,0.8)</f>
        <v>22.52</v>
      </c>
      <c r="I44" s="17">
        <f>PERCENTILE(I$4:I$41,0.8)</f>
        <v>22</v>
      </c>
      <c r="J44" s="17">
        <f>PERCENTILE(J$4:J$41,0.8)</f>
        <v>309</v>
      </c>
      <c r="K44" s="17">
        <f>PERCENTILE(K$4:K$41,0.8)</f>
        <v>276.60000000000002</v>
      </c>
      <c r="L44" s="13">
        <f>PERCENTILE(L$4:L$41,0.2)</f>
        <v>40</v>
      </c>
      <c r="M44" s="13">
        <f>PERCENTILE(M$4:M$41,0.2)</f>
        <v>2</v>
      </c>
      <c r="N44" s="13">
        <f>PERCENTILE(N$4:N$41,0.2)</f>
        <v>3</v>
      </c>
      <c r="O44" s="13">
        <f>PERCENTILE(O$4:O$41,0.2)</f>
        <v>-6.4</v>
      </c>
      <c r="P44" s="13">
        <f>PERCENTILE(P$4:P$41,0.2)</f>
        <v>3</v>
      </c>
      <c r="Q44" s="17">
        <f>PERCENTILE(Q$4:Q$41,0.8)</f>
        <v>6</v>
      </c>
      <c r="R44" s="17">
        <f>PERCENTILE(R$4:R$41,0.8)</f>
        <v>13.5</v>
      </c>
      <c r="S44" s="13">
        <f>PERCENTILE(S$4:S$41,0.2)</f>
        <v>24</v>
      </c>
      <c r="T44" s="17">
        <f>PERCENTILE(T$4:T$41,0.8)</f>
        <v>84.4</v>
      </c>
      <c r="U44" s="17">
        <f>PERCENTILE(U$4:U$41,0.8)</f>
        <v>4.4000000000000021</v>
      </c>
      <c r="V44" s="13">
        <f>PERCENTILE(V$4:V$41,0.2)</f>
        <v>4.3920000000000003</v>
      </c>
      <c r="W44" s="13">
        <f>PERCENTILE(W$4:W$41,0.2)</f>
        <v>70</v>
      </c>
      <c r="X44" s="13">
        <f>PERCENTILE(X$4:X$41,0.2)</f>
        <v>360</v>
      </c>
    </row>
    <row r="45" spans="1:24" ht="15.5" thickTop="1" thickBot="1" x14ac:dyDescent="0.4">
      <c r="A45" s="15"/>
      <c r="B45" s="16">
        <v>30</v>
      </c>
      <c r="C45" s="13">
        <f>PERCENTILE(C$4:C$41,0.3)</f>
        <v>288.59999999999997</v>
      </c>
      <c r="D45" s="13">
        <f>PERCENTILE(D$4:D$41,0.3)</f>
        <v>305.59999999999997</v>
      </c>
      <c r="E45" s="13">
        <f>PERCENTILE(E$4:E$41,0.3)</f>
        <v>850</v>
      </c>
      <c r="F45" s="13">
        <f>PERCENTILE(F$4:F$41,0.3)</f>
        <v>180</v>
      </c>
      <c r="G45" s="13">
        <f>PERCENTILE(G$4:G$41,0.3)</f>
        <v>39.5</v>
      </c>
      <c r="H45" s="17">
        <f>PERCENTILE(H$4:H$41,0.7)</f>
        <v>20.639999999999997</v>
      </c>
      <c r="I45" s="17">
        <f>PERCENTILE(I$4:I$41,0.7)</f>
        <v>20.580000000000002</v>
      </c>
      <c r="J45" s="17">
        <f>PERCENTILE(J$4:J$41,0.7)</f>
        <v>302.8</v>
      </c>
      <c r="K45" s="17">
        <f>PERCENTILE(K$4:K$41,0.7)</f>
        <v>264.2</v>
      </c>
      <c r="L45" s="13">
        <f>PERCENTILE(L$4:L$41,0.3)</f>
        <v>42</v>
      </c>
      <c r="M45" s="13">
        <f>PERCENTILE(M$4:M$41,0.3)</f>
        <v>2</v>
      </c>
      <c r="N45" s="13">
        <f>PERCENTILE(N$4:N$41,0.3)</f>
        <v>3.5059999999999998</v>
      </c>
      <c r="O45" s="13">
        <f>PERCENTILE(O$4:O$41,0.3)</f>
        <v>0.14999999999999947</v>
      </c>
      <c r="P45" s="13">
        <f>PERCENTILE(P$4:P$41,0.3)</f>
        <v>5.6499999999999995</v>
      </c>
      <c r="Q45" s="17">
        <f>PERCENTILE(Q$4:Q$41,0.7)</f>
        <v>5.5</v>
      </c>
      <c r="R45" s="17">
        <f>PERCENTILE(R$4:R$41,0.7)</f>
        <v>12.8</v>
      </c>
      <c r="S45" s="13">
        <f>PERCENTILE(S$4:S$41,0.3)</f>
        <v>26.5</v>
      </c>
      <c r="T45" s="17">
        <f>PERCENTILE(T$4:T$41,0.7)</f>
        <v>80.999999999999986</v>
      </c>
      <c r="U45" s="17">
        <f>PERCENTILE(U$4:U$41,0.7)</f>
        <v>3.0999999999999979</v>
      </c>
      <c r="V45" s="13">
        <f>PERCENTILE(V$4:V$41,0.3)</f>
        <v>6.92</v>
      </c>
      <c r="W45" s="13">
        <f>PERCENTILE(W$4:W$41,0.3)</f>
        <v>84.5</v>
      </c>
      <c r="X45" s="13">
        <f>PERCENTILE(X$4:X$41,0.3)</f>
        <v>360</v>
      </c>
    </row>
    <row r="46" spans="1:24" ht="15.5" thickTop="1" thickBot="1" x14ac:dyDescent="0.4">
      <c r="A46" s="15"/>
      <c r="B46" s="16">
        <v>40</v>
      </c>
      <c r="C46" s="13">
        <f>PERCENTILE(C$4:C$41,0.4)</f>
        <v>299</v>
      </c>
      <c r="D46" s="13">
        <f>PERCENTILE(D$4:D$41,0.4)</f>
        <v>328.8</v>
      </c>
      <c r="E46" s="13">
        <f>PERCENTILE(E$4:E$41,0.4)</f>
        <v>910</v>
      </c>
      <c r="F46" s="13">
        <f>PERCENTILE(F$4:F$41,0.4)</f>
        <v>193</v>
      </c>
      <c r="G46" s="13">
        <f>PERCENTILE(G$4:G$41,0.4)</f>
        <v>40</v>
      </c>
      <c r="H46" s="17">
        <f>PERCENTILE(H$4:H$41,0.6)</f>
        <v>19.82</v>
      </c>
      <c r="I46" s="17">
        <f>PERCENTILE(I$4:I$41,0.6)</f>
        <v>20</v>
      </c>
      <c r="J46" s="17">
        <f>PERCENTILE(J$4:J$41,0.6)</f>
        <v>299.39999999999998</v>
      </c>
      <c r="K46" s="17">
        <f>PERCENTILE(K$4:K$41,0.6)</f>
        <v>255.2</v>
      </c>
      <c r="L46" s="13">
        <f>PERCENTILE(L$4:L$41,0.4)</f>
        <v>43</v>
      </c>
      <c r="M46" s="13">
        <f>PERCENTILE(M$4:M$41,0.4)</f>
        <v>2</v>
      </c>
      <c r="N46" s="13">
        <f>PERCENTILE(N$4:N$41,0.4)</f>
        <v>4</v>
      </c>
      <c r="O46" s="13">
        <f>PERCENTILE(O$4:O$41,0.4)</f>
        <v>2.4000000000000004</v>
      </c>
      <c r="P46" s="13">
        <f>PERCENTILE(P$4:P$41,0.4)</f>
        <v>7</v>
      </c>
      <c r="Q46" s="17">
        <f>PERCENTILE(Q$4:Q$41,0.6)</f>
        <v>5</v>
      </c>
      <c r="R46" s="17">
        <f>PERCENTILE(R$4:R$41,0.6)</f>
        <v>11.9</v>
      </c>
      <c r="S46" s="13">
        <f>PERCENTILE(S$4:S$41,0.4)</f>
        <v>27</v>
      </c>
      <c r="T46" s="17">
        <f>PERCENTILE(T$4:T$41,0.6)</f>
        <v>73</v>
      </c>
      <c r="U46" s="17">
        <f>PERCENTILE(U$4:U$41,0.6)</f>
        <v>2.8000000000000007</v>
      </c>
      <c r="V46" s="13">
        <f>PERCENTILE(V$4:V$41,0.4)</f>
        <v>7.46</v>
      </c>
      <c r="W46" s="13">
        <f>PERCENTILE(W$4:W$41,0.4)</f>
        <v>85</v>
      </c>
      <c r="X46" s="13">
        <f>PERCENTILE(X$4:X$41,0.4)</f>
        <v>380</v>
      </c>
    </row>
    <row r="47" spans="1:24" ht="15.5" thickTop="1" thickBot="1" x14ac:dyDescent="0.4">
      <c r="A47" s="15"/>
      <c r="B47" s="16">
        <v>50</v>
      </c>
      <c r="C47" s="13">
        <f t="shared" ref="C47:X47" si="0">PERCENTILE(C$4:C$41,0.5)</f>
        <v>312</v>
      </c>
      <c r="D47" s="13">
        <f t="shared" si="0"/>
        <v>344</v>
      </c>
      <c r="E47" s="13">
        <f t="shared" si="0"/>
        <v>945</v>
      </c>
      <c r="F47" s="13">
        <f t="shared" si="0"/>
        <v>196.5</v>
      </c>
      <c r="G47" s="13">
        <f t="shared" si="0"/>
        <v>41</v>
      </c>
      <c r="H47" s="17">
        <f t="shared" si="0"/>
        <v>19</v>
      </c>
      <c r="I47" s="17">
        <f t="shared" si="0"/>
        <v>19</v>
      </c>
      <c r="J47" s="17">
        <f t="shared" si="0"/>
        <v>294</v>
      </c>
      <c r="K47" s="17">
        <f t="shared" si="0"/>
        <v>250</v>
      </c>
      <c r="L47" s="13">
        <f t="shared" si="0"/>
        <v>44</v>
      </c>
      <c r="M47" s="13">
        <f t="shared" si="0"/>
        <v>3</v>
      </c>
      <c r="N47" s="13">
        <f t="shared" si="0"/>
        <v>4.55</v>
      </c>
      <c r="O47" s="13">
        <f t="shared" si="0"/>
        <v>6</v>
      </c>
      <c r="P47" s="13">
        <f t="shared" si="0"/>
        <v>8</v>
      </c>
      <c r="Q47" s="17">
        <f t="shared" si="0"/>
        <v>4</v>
      </c>
      <c r="R47" s="17">
        <f t="shared" si="0"/>
        <v>11.31</v>
      </c>
      <c r="S47" s="13">
        <f t="shared" si="0"/>
        <v>30</v>
      </c>
      <c r="T47" s="17">
        <f t="shared" si="0"/>
        <v>72</v>
      </c>
      <c r="U47" s="17">
        <f t="shared" si="0"/>
        <v>2</v>
      </c>
      <c r="V47" s="13">
        <f t="shared" si="0"/>
        <v>9.5</v>
      </c>
      <c r="W47" s="13">
        <f t="shared" si="0"/>
        <v>89</v>
      </c>
      <c r="X47" s="13">
        <f t="shared" si="0"/>
        <v>400</v>
      </c>
    </row>
    <row r="48" spans="1:24" ht="15.5" thickTop="1" thickBot="1" x14ac:dyDescent="0.4">
      <c r="A48" s="15"/>
      <c r="B48" s="16">
        <v>60</v>
      </c>
      <c r="C48" s="13">
        <f>PERCENTILE(C$4:C$41,0.6)</f>
        <v>328.2</v>
      </c>
      <c r="D48" s="13">
        <f>PERCENTILE(D$4:D$41,0.6)</f>
        <v>362.59999999999997</v>
      </c>
      <c r="E48" s="13">
        <f>PERCENTILE(E$4:E$41,0.6)</f>
        <v>1000</v>
      </c>
      <c r="F48" s="13">
        <f>PERCENTILE(F$4:F$41,0.6)</f>
        <v>203</v>
      </c>
      <c r="G48" s="13">
        <f>PERCENTILE(G$4:G$41,0.6)</f>
        <v>42</v>
      </c>
      <c r="H48" s="17">
        <f>PERCENTILE(H$4:H$41,0.4)</f>
        <v>18</v>
      </c>
      <c r="I48" s="17">
        <f>PERCENTILE(I$4:I$41,0.4)</f>
        <v>17</v>
      </c>
      <c r="J48" s="17">
        <f>PERCENTILE(J$4:J$41,0.4)</f>
        <v>288</v>
      </c>
      <c r="K48" s="17">
        <f>PERCENTILE(K$4:K$41,0.4)</f>
        <v>244.6</v>
      </c>
      <c r="L48" s="13">
        <f>PERCENTILE(L$4:L$41,0.6)</f>
        <v>45</v>
      </c>
      <c r="M48" s="13">
        <f>PERCENTILE(M$4:M$41,0.6)</f>
        <v>3</v>
      </c>
      <c r="N48" s="13">
        <f>PERCENTILE(N$4:N$41,0.6)</f>
        <v>5.9180000000000001</v>
      </c>
      <c r="O48" s="13">
        <f>PERCENTILE(O$4:O$41,0.6)</f>
        <v>8</v>
      </c>
      <c r="P48" s="13">
        <f>PERCENTILE(P$4:P$41,0.6)</f>
        <v>9.7999999999999989</v>
      </c>
      <c r="Q48" s="17">
        <f>PERCENTILE(Q$4:Q$41,0.4)</f>
        <v>3</v>
      </c>
      <c r="R48" s="17">
        <f>PERCENTILE(R$4:R$41,0.4)</f>
        <v>10.53</v>
      </c>
      <c r="S48" s="13">
        <f>PERCENTILE(S$4:S$41,0.6)</f>
        <v>30</v>
      </c>
      <c r="T48" s="17">
        <f>PERCENTILE(T$4:T$41,0.4)</f>
        <v>67.800000000000011</v>
      </c>
      <c r="U48" s="17">
        <f>PERCENTILE(U$4:U$41,0.4)</f>
        <v>2</v>
      </c>
      <c r="V48" s="13">
        <f>PERCENTILE(V$4:V$41,0.6)</f>
        <v>13.299999999999999</v>
      </c>
      <c r="W48" s="13">
        <f>PERCENTILE(W$4:W$41,0.6)</f>
        <v>97.4</v>
      </c>
      <c r="X48" s="13">
        <f>PERCENTILE(X$4:X$41,0.6)</f>
        <v>405</v>
      </c>
    </row>
    <row r="49" spans="1:24" ht="15.5" thickTop="1" thickBot="1" x14ac:dyDescent="0.4">
      <c r="A49" s="15"/>
      <c r="B49" s="16">
        <v>70</v>
      </c>
      <c r="C49" s="13">
        <f>PERCENTILE(C$4:C$41,0.7)</f>
        <v>352.59999999999997</v>
      </c>
      <c r="D49" s="13">
        <f>PERCENTILE(D$4:D$41,0.7)</f>
        <v>376.2</v>
      </c>
      <c r="E49" s="13">
        <f>PERCENTILE(E$4:E$41,0.7)</f>
        <v>1055</v>
      </c>
      <c r="F49" s="13">
        <f>PERCENTILE(F$4:F$41,0.7)</f>
        <v>205</v>
      </c>
      <c r="G49" s="13">
        <f>PERCENTILE(G$4:G$41,0.7)</f>
        <v>43.5</v>
      </c>
      <c r="H49" s="17">
        <f>PERCENTILE(H$4:H$41,0.3)</f>
        <v>17.12</v>
      </c>
      <c r="I49" s="17">
        <f>PERCENTILE(I$4:I$41,0.3)</f>
        <v>16</v>
      </c>
      <c r="J49" s="17">
        <f>PERCENTILE(J$4:J$41,0.3)</f>
        <v>287</v>
      </c>
      <c r="K49" s="17">
        <f>PERCENTILE(K$4:K$41,0.3)</f>
        <v>239.2</v>
      </c>
      <c r="L49" s="13">
        <f>PERCENTILE(L$4:L$41,0.7)</f>
        <v>46.8</v>
      </c>
      <c r="M49" s="13">
        <f>PERCENTILE(M$4:M$41,0.7)</f>
        <v>4</v>
      </c>
      <c r="N49" s="13">
        <f>PERCENTILE(N$4:N$41,0.7)</f>
        <v>9.2899999999999991</v>
      </c>
      <c r="O49" s="13">
        <f>PERCENTILE(O$4:O$41,0.7)</f>
        <v>8.85</v>
      </c>
      <c r="P49" s="13">
        <f>PERCENTILE(P$4:P$41,0.7)</f>
        <v>11</v>
      </c>
      <c r="Q49" s="17">
        <f>PERCENTILE(Q$4:Q$41,0.3)</f>
        <v>2</v>
      </c>
      <c r="R49" s="17">
        <f>PERCENTILE(R$4:R$41,0.3)</f>
        <v>10</v>
      </c>
      <c r="S49" s="13">
        <f>PERCENTILE(S$4:S$41,0.7)</f>
        <v>34</v>
      </c>
      <c r="T49" s="17">
        <f>PERCENTILE(T$4:T$41,0.3)</f>
        <v>53.4</v>
      </c>
      <c r="U49" s="17">
        <f>PERCENTILE(U$4:U$41,0.3)</f>
        <v>1</v>
      </c>
      <c r="V49" s="13">
        <f>PERCENTILE(V$4:V$41,0.7)</f>
        <v>20.79999999999999</v>
      </c>
      <c r="W49" s="13">
        <f>PERCENTILE(W$4:W$41,0.7)</f>
        <v>105</v>
      </c>
      <c r="X49" s="13">
        <f>PERCENTILE(X$4:X$41,0.7)</f>
        <v>421</v>
      </c>
    </row>
    <row r="50" spans="1:24" ht="15.5" thickTop="1" thickBot="1" x14ac:dyDescent="0.4">
      <c r="A50" s="15"/>
      <c r="B50" s="16">
        <v>80</v>
      </c>
      <c r="C50" s="13">
        <f>PERCENTILE(C$4:C$41,0.8)</f>
        <v>386</v>
      </c>
      <c r="D50" s="13">
        <f>PERCENTILE(D$4:D$41,0.8)</f>
        <v>394</v>
      </c>
      <c r="E50" s="13">
        <f>PERCENTILE(E$4:E$41,0.8)</f>
        <v>1140</v>
      </c>
      <c r="F50" s="13">
        <f>PERCENTILE(F$4:F$41,0.8)</f>
        <v>208</v>
      </c>
      <c r="G50" s="13">
        <f>PERCENTILE(G$4:G$41,0.8)</f>
        <v>46</v>
      </c>
      <c r="H50" s="17">
        <f>PERCENTILE(H$4:H$41,0.2)</f>
        <v>16</v>
      </c>
      <c r="I50" s="17">
        <f>PERCENTILE(I$4:I$41,0.2)</f>
        <v>15.68</v>
      </c>
      <c r="J50" s="17">
        <f>PERCENTILE(J$4:J$41,0.2)</f>
        <v>280</v>
      </c>
      <c r="K50" s="17">
        <f>PERCENTILE(K$4:K$41,0.2)</f>
        <v>232.8</v>
      </c>
      <c r="L50" s="13">
        <f>PERCENTILE(L$4:L$41,0.8)</f>
        <v>48.2</v>
      </c>
      <c r="M50" s="13">
        <f>PERCENTILE(M$4:M$41,0.8)</f>
        <v>10.8</v>
      </c>
      <c r="N50" s="13">
        <f>PERCENTILE(N$4:N$41,0.8)</f>
        <v>13</v>
      </c>
      <c r="O50" s="13">
        <f>PERCENTILE(O$4:O$41,0.8)</f>
        <v>10.4</v>
      </c>
      <c r="P50" s="13">
        <f>PERCENTILE(P$4:P$41,0.8)</f>
        <v>12</v>
      </c>
      <c r="Q50" s="17">
        <f>PERCENTILE(Q$4:Q$41,0.2)</f>
        <v>2</v>
      </c>
      <c r="R50" s="17">
        <f>PERCENTILE(R$4:R$41,0.2)</f>
        <v>9.24</v>
      </c>
      <c r="S50" s="13">
        <f>PERCENTILE(S$4:S$41,0.8)</f>
        <v>34</v>
      </c>
      <c r="T50" s="17">
        <f>PERCENTILE(T$4:T$41,0.2)</f>
        <v>49.6</v>
      </c>
      <c r="U50" s="17">
        <f>PERCENTILE(U$4:U$41,0.2)</f>
        <v>1</v>
      </c>
      <c r="V50" s="13">
        <f>PERCENTILE(V$4:V$41,0.8)</f>
        <v>45.500000000000028</v>
      </c>
      <c r="W50" s="13">
        <f>PERCENTILE(W$4:W$41,0.8)</f>
        <v>110</v>
      </c>
      <c r="X50" s="13">
        <f>PERCENTILE(X$4:X$41,0.8)</f>
        <v>500</v>
      </c>
    </row>
    <row r="51" spans="1:24" ht="15.5" thickTop="1" thickBot="1" x14ac:dyDescent="0.4">
      <c r="A51" s="15"/>
      <c r="B51" s="18">
        <v>90</v>
      </c>
      <c r="C51" s="13">
        <f>PERCENTILE(C$4:C$41,0.9)</f>
        <v>410.59999999999997</v>
      </c>
      <c r="D51" s="13">
        <f>PERCENTILE(D$4:D$41,0.9)</f>
        <v>429.4</v>
      </c>
      <c r="E51" s="13">
        <f>PERCENTILE(E$4:E$41,0.9)</f>
        <v>1150</v>
      </c>
      <c r="F51" s="13">
        <f>PERCENTILE(F$4:F$41,0.9)</f>
        <v>211</v>
      </c>
      <c r="G51" s="13">
        <f>PERCENTILE(G$4:G$41,0.9)</f>
        <v>47</v>
      </c>
      <c r="H51" s="19">
        <f>PERCENTILE(H$4:H$41,0.1)</f>
        <v>14.94</v>
      </c>
      <c r="I51" s="19">
        <f>PERCENTILE(I$4:I$41,0.1)</f>
        <v>14.22</v>
      </c>
      <c r="J51" s="19">
        <f>PERCENTILE(J$4:J$41,0.1)</f>
        <v>274.8</v>
      </c>
      <c r="K51" s="19">
        <f>PERCENTILE(K$4:K$41,0.1)</f>
        <v>229</v>
      </c>
      <c r="L51" s="13">
        <f>PERCENTILE(L$4:L$41,0.9)</f>
        <v>50</v>
      </c>
      <c r="M51" s="13">
        <f>PERCENTILE(M$4:M$41,0.9)</f>
        <v>23.300000000000015</v>
      </c>
      <c r="N51" s="13">
        <f>PERCENTILE(N$4:N$41,0.9)</f>
        <v>21.750000000000014</v>
      </c>
      <c r="O51" s="13">
        <f>PERCENTILE(O$4:O$41,0.9)</f>
        <v>12.450000000000001</v>
      </c>
      <c r="P51" s="13">
        <f>PERCENTILE(P$4:P$41,0.9)</f>
        <v>12.900000000000002</v>
      </c>
      <c r="Q51" s="19">
        <f>PERCENTILE(Q$4:Q$41,0.1)</f>
        <v>1</v>
      </c>
      <c r="R51" s="19">
        <f>PERCENTILE(R$4:R$41,0.1)</f>
        <v>9</v>
      </c>
      <c r="S51" s="13">
        <f>PERCENTILE(S$4:S$41,0.9)</f>
        <v>39</v>
      </c>
      <c r="T51" s="19">
        <f>PERCENTILE(T$4:T$41,0.1)</f>
        <v>42.6</v>
      </c>
      <c r="U51" s="19">
        <f>PERCENTILE(U$4:U$41,0.1)</f>
        <v>1</v>
      </c>
      <c r="V51" s="13">
        <f>PERCENTILE(V$4:V$41,0.9)</f>
        <v>60</v>
      </c>
      <c r="W51" s="13">
        <f>PERCENTILE(W$4:W$41,0.9)</f>
        <v>110</v>
      </c>
      <c r="X51" s="13">
        <f>PERCENTILE(X$4:X$41,0.9)</f>
        <v>547</v>
      </c>
    </row>
    <row r="52" spans="1:24" ht="15" thickTop="1" x14ac:dyDescent="0.35"/>
  </sheetData>
  <sortState ref="A4:X41">
    <sortCondition ref="A4:A41"/>
  </sortState>
  <mergeCells count="15">
    <mergeCell ref="Q2:Q3"/>
    <mergeCell ref="S2:S3"/>
    <mergeCell ref="U2:U3"/>
    <mergeCell ref="W2:W3"/>
    <mergeCell ref="A1:A3"/>
    <mergeCell ref="C1:D1"/>
    <mergeCell ref="H1:I1"/>
    <mergeCell ref="J1:K1"/>
    <mergeCell ref="O1:P1"/>
    <mergeCell ref="B2:B3"/>
    <mergeCell ref="F2:F3"/>
    <mergeCell ref="G2:G3"/>
    <mergeCell ref="L2:L3"/>
    <mergeCell ref="M2:M3"/>
    <mergeCell ref="N2:N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bd5197-ca98-470a-a354-5d86ab0c0fb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00135B86BD1D498E2B232954E04646" ma:contentTypeVersion="17" ma:contentTypeDescription="Vytvoří nový dokument" ma:contentTypeScope="" ma:versionID="5a4558ab4f5131cf5db76ee46b835cce">
  <xsd:schema xmlns:xsd="http://www.w3.org/2001/XMLSchema" xmlns:xs="http://www.w3.org/2001/XMLSchema" xmlns:p="http://schemas.microsoft.com/office/2006/metadata/properties" xmlns:ns3="f8bd5197-ca98-470a-a354-5d86ab0c0fbf" xmlns:ns4="b55b1952-e9cd-4de0-b532-dee136ee42d5" targetNamespace="http://schemas.microsoft.com/office/2006/metadata/properties" ma:root="true" ma:fieldsID="cb4ca499ddcb1f9f407e6d0c9c2d2261" ns3:_="" ns4:_="">
    <xsd:import namespace="f8bd5197-ca98-470a-a354-5d86ab0c0fbf"/>
    <xsd:import namespace="b55b1952-e9cd-4de0-b532-dee136ee42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d5197-ca98-470a-a354-5d86ab0c0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b1952-e9cd-4de0-b532-dee136ee42d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C898DB-0A12-4106-AFCF-F376519A06DA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55b1952-e9cd-4de0-b532-dee136ee42d5"/>
    <ds:schemaRef ds:uri="f8bd5197-ca98-470a-a354-5d86ab0c0fb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0C393F0-64FB-499D-8E69-3FEEE89EA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bd5197-ca98-470a-a354-5d86ab0c0fbf"/>
    <ds:schemaRef ds:uri="b55b1952-e9cd-4de0-b532-dee136ee4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02CE40-38CA-4007-97FF-62D7A5A112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Vespalec</dc:creator>
  <cp:lastModifiedBy>Tomáš Vespalec</cp:lastModifiedBy>
  <dcterms:created xsi:type="dcterms:W3CDTF">2023-11-29T10:14:12Z</dcterms:created>
  <dcterms:modified xsi:type="dcterms:W3CDTF">2023-12-14T13:18:37Z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0x0101008800135B86BD1D498E2B232954E04646</vt:lpwstr>
  </property>
</Properties>
</file>