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March 2023\"/>
    </mc:Choice>
  </mc:AlternateContent>
  <xr:revisionPtr revIDLastSave="0" documentId="13_ncr:1_{914E8A62-1B32-4579-8EA0-2B81FAFF0B18}" xr6:coauthVersionLast="47" xr6:coauthVersionMax="47" xr10:uidLastSave="{00000000-0000-0000-0000-000000000000}"/>
  <bookViews>
    <workbookView xWindow="225" yWindow="60" windowWidth="14985" windowHeight="15420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88" i="1"/>
  <c r="B8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90" i="1" l="1"/>
  <c r="B64" i="1" s="1"/>
  <c r="F38" i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7" i="1"/>
  <c r="M38" i="1" l="1"/>
  <c r="B55" i="1"/>
  <c r="B19" i="2"/>
  <c r="B14" i="2"/>
  <c r="E20" i="1"/>
  <c r="H20" i="1" s="1"/>
  <c r="G36" i="1"/>
  <c r="H36" i="1" s="1"/>
  <c r="I36" i="1" s="1"/>
  <c r="F34" i="1"/>
  <c r="G34" i="1" s="1"/>
  <c r="G35" i="1" s="1"/>
  <c r="G46" i="1" l="1"/>
  <c r="G43" i="1"/>
  <c r="N38" i="1"/>
  <c r="F35" i="1"/>
  <c r="G37" i="1"/>
  <c r="B16" i="2"/>
  <c r="C65" i="1" s="1"/>
  <c r="D65" i="1" s="1"/>
  <c r="E65" i="1" s="1"/>
  <c r="H34" i="1"/>
  <c r="J36" i="1"/>
  <c r="E19" i="1"/>
  <c r="C22" i="1"/>
  <c r="G45" i="1" s="1"/>
  <c r="H19" i="1" l="1"/>
  <c r="C41" i="1"/>
  <c r="C40" i="1" s="1"/>
  <c r="F43" i="1"/>
  <c r="F45" i="1"/>
  <c r="O38" i="1"/>
  <c r="G47" i="1"/>
  <c r="F37" i="1"/>
  <c r="F46" i="1"/>
  <c r="F65" i="1"/>
  <c r="H35" i="1"/>
  <c r="I34" i="1"/>
  <c r="K36" i="1"/>
  <c r="C5" i="1"/>
  <c r="C6" i="1" s="1"/>
  <c r="E21" i="1" s="1"/>
  <c r="H21" i="1" s="1"/>
  <c r="H43" i="1" l="1"/>
  <c r="H46" i="1"/>
  <c r="H45" i="1"/>
  <c r="G49" i="1"/>
  <c r="P38" i="1"/>
  <c r="F47" i="1"/>
  <c r="H37" i="1"/>
  <c r="G65" i="1"/>
  <c r="J34" i="1"/>
  <c r="I35" i="1"/>
  <c r="C13" i="1"/>
  <c r="E22" i="1" s="1"/>
  <c r="H22" i="1" s="1"/>
  <c r="L36" i="1"/>
  <c r="I43" i="1" l="1"/>
  <c r="I46" i="1"/>
  <c r="I45" i="1"/>
  <c r="F49" i="1"/>
  <c r="Q38" i="1"/>
  <c r="H47" i="1"/>
  <c r="H49" i="1" s="1"/>
  <c r="I37" i="1"/>
  <c r="H65" i="1"/>
  <c r="J35" i="1"/>
  <c r="K34" i="1"/>
  <c r="M36" i="1"/>
  <c r="J45" i="1" l="1"/>
  <c r="J43" i="1"/>
  <c r="J46" i="1"/>
  <c r="R38" i="1"/>
  <c r="I47" i="1"/>
  <c r="I49" i="1" s="1"/>
  <c r="J37" i="1"/>
  <c r="I65" i="1"/>
  <c r="L34" i="1"/>
  <c r="K35" i="1"/>
  <c r="N36" i="1"/>
  <c r="K46" i="1" l="1"/>
  <c r="K45" i="1"/>
  <c r="K43" i="1"/>
  <c r="S38" i="1"/>
  <c r="J47" i="1"/>
  <c r="J49" i="1" s="1"/>
  <c r="K37" i="1"/>
  <c r="J65" i="1"/>
  <c r="M34" i="1"/>
  <c r="L35" i="1"/>
  <c r="O36" i="1"/>
  <c r="L43" i="1" l="1"/>
  <c r="L46" i="1"/>
  <c r="L45" i="1"/>
  <c r="T38" i="1"/>
  <c r="K47" i="1"/>
  <c r="L37" i="1"/>
  <c r="K65" i="1"/>
  <c r="N34" i="1"/>
  <c r="M35" i="1"/>
  <c r="P36" i="1"/>
  <c r="M43" i="1" l="1"/>
  <c r="M46" i="1"/>
  <c r="M45" i="1"/>
  <c r="L47" i="1"/>
  <c r="L49" i="1" s="1"/>
  <c r="K49" i="1"/>
  <c r="U38" i="1"/>
  <c r="M37" i="1"/>
  <c r="L65" i="1"/>
  <c r="O34" i="1"/>
  <c r="N35" i="1"/>
  <c r="Q36" i="1"/>
  <c r="N45" i="1" l="1"/>
  <c r="N43" i="1"/>
  <c r="N46" i="1"/>
  <c r="V38" i="1"/>
  <c r="M47" i="1"/>
  <c r="M49" i="1" s="1"/>
  <c r="N37" i="1"/>
  <c r="M65" i="1"/>
  <c r="P34" i="1"/>
  <c r="O35" i="1"/>
  <c r="R36" i="1"/>
  <c r="N47" i="1" l="1"/>
  <c r="N49" i="1" s="1"/>
  <c r="O43" i="1"/>
  <c r="O46" i="1"/>
  <c r="O45" i="1"/>
  <c r="W38" i="1"/>
  <c r="O37" i="1"/>
  <c r="N65" i="1"/>
  <c r="Q34" i="1"/>
  <c r="P35" i="1"/>
  <c r="S36" i="1"/>
  <c r="P43" i="1" l="1"/>
  <c r="P46" i="1"/>
  <c r="P45" i="1"/>
  <c r="O47" i="1"/>
  <c r="O49" i="1" s="1"/>
  <c r="X38" i="1"/>
  <c r="P37" i="1"/>
  <c r="O65" i="1"/>
  <c r="R34" i="1"/>
  <c r="Q35" i="1"/>
  <c r="T36" i="1"/>
  <c r="Q43" i="1" l="1"/>
  <c r="Q46" i="1"/>
  <c r="Q45" i="1"/>
  <c r="P47" i="1"/>
  <c r="P49" i="1" s="1"/>
  <c r="Y38" i="1"/>
  <c r="Q37" i="1"/>
  <c r="P65" i="1"/>
  <c r="S34" i="1"/>
  <c r="R35" i="1"/>
  <c r="U36" i="1"/>
  <c r="R46" i="1" l="1"/>
  <c r="R45" i="1"/>
  <c r="R43" i="1"/>
  <c r="Q47" i="1"/>
  <c r="Q49" i="1" s="1"/>
  <c r="R37" i="1"/>
  <c r="Q65" i="1"/>
  <c r="T34" i="1"/>
  <c r="S35" i="1"/>
  <c r="V36" i="1"/>
  <c r="S46" i="1" l="1"/>
  <c r="S45" i="1"/>
  <c r="S43" i="1"/>
  <c r="R47" i="1"/>
  <c r="R49" i="1" s="1"/>
  <c r="S37" i="1"/>
  <c r="R65" i="1"/>
  <c r="U34" i="1"/>
  <c r="T35" i="1"/>
  <c r="W36" i="1"/>
  <c r="T43" i="1" l="1"/>
  <c r="T46" i="1"/>
  <c r="T45" i="1"/>
  <c r="S47" i="1"/>
  <c r="S49" i="1" s="1"/>
  <c r="T37" i="1"/>
  <c r="S65" i="1"/>
  <c r="V34" i="1"/>
  <c r="U35" i="1"/>
  <c r="X36" i="1"/>
  <c r="U43" i="1" l="1"/>
  <c r="U46" i="1"/>
  <c r="U45" i="1"/>
  <c r="T47" i="1"/>
  <c r="T49" i="1" s="1"/>
  <c r="U37" i="1"/>
  <c r="T65" i="1"/>
  <c r="W34" i="1"/>
  <c r="V35" i="1"/>
  <c r="Y36" i="1"/>
  <c r="V45" i="1" l="1"/>
  <c r="V43" i="1"/>
  <c r="V46" i="1"/>
  <c r="U47" i="1"/>
  <c r="U49" i="1" s="1"/>
  <c r="V37" i="1"/>
  <c r="U65" i="1"/>
  <c r="X34" i="1"/>
  <c r="W35" i="1"/>
  <c r="W46" i="1" l="1"/>
  <c r="W45" i="1"/>
  <c r="W43" i="1"/>
  <c r="V47" i="1"/>
  <c r="V49" i="1" s="1"/>
  <c r="W37" i="1"/>
  <c r="V65" i="1"/>
  <c r="Y34" i="1"/>
  <c r="Y35" i="1" s="1"/>
  <c r="X35" i="1"/>
  <c r="X43" i="1" l="1"/>
  <c r="X46" i="1"/>
  <c r="X45" i="1"/>
  <c r="Y43" i="1"/>
  <c r="Y46" i="1"/>
  <c r="Y45" i="1"/>
  <c r="W47" i="1"/>
  <c r="W49" i="1" s="1"/>
  <c r="Y37" i="1"/>
  <c r="X37" i="1"/>
  <c r="W65" i="1"/>
  <c r="Y47" i="1" l="1"/>
  <c r="Y49" i="1" s="1"/>
  <c r="X47" i="1"/>
  <c r="X65" i="1"/>
  <c r="X49" i="1" l="1"/>
  <c r="Y65" i="1"/>
  <c r="C61" i="1" l="1"/>
  <c r="C67" i="1" s="1"/>
  <c r="E40" i="1"/>
  <c r="E61" i="1" s="1"/>
  <c r="D40" i="1"/>
  <c r="D61" i="1" s="1"/>
  <c r="D67" i="1" l="1"/>
  <c r="E67" i="1"/>
  <c r="C62" i="1"/>
  <c r="D62" i="1" s="1"/>
  <c r="E62" i="1" s="1"/>
  <c r="X51" i="1" l="1"/>
  <c r="X53" i="1" s="1"/>
  <c r="U51" i="1"/>
  <c r="U53" i="1" s="1"/>
  <c r="J51" i="1"/>
  <c r="J53" i="1" s="1"/>
  <c r="G51" i="1"/>
  <c r="G53" i="1" s="1"/>
  <c r="Q51" i="1"/>
  <c r="Q53" i="1" s="1"/>
  <c r="H51" i="1"/>
  <c r="H53" i="1" s="1"/>
  <c r="Y51" i="1"/>
  <c r="Y53" i="1" s="1"/>
  <c r="V51" i="1"/>
  <c r="V53" i="1" s="1"/>
  <c r="T51" i="1"/>
  <c r="T53" i="1" s="1"/>
  <c r="R51" i="1"/>
  <c r="R53" i="1" s="1"/>
  <c r="P51" i="1"/>
  <c r="P53" i="1" s="1"/>
  <c r="N51" i="1"/>
  <c r="N53" i="1" s="1"/>
  <c r="L51" i="1"/>
  <c r="L53" i="1" s="1"/>
  <c r="M51" i="1"/>
  <c r="M53" i="1" s="1"/>
  <c r="W51" i="1"/>
  <c r="W53" i="1" s="1"/>
  <c r="S51" i="1"/>
  <c r="S53" i="1" s="1"/>
  <c r="O51" i="1"/>
  <c r="O53" i="1" s="1"/>
  <c r="K51" i="1"/>
  <c r="K53" i="1" s="1"/>
  <c r="I51" i="1"/>
  <c r="I53" i="1" s="1"/>
  <c r="F51" i="1"/>
  <c r="F53" i="1" s="1"/>
  <c r="N55" i="1" l="1"/>
  <c r="N59" i="1" s="1"/>
  <c r="N61" i="1" s="1"/>
  <c r="T55" i="1"/>
  <c r="T59" i="1" s="1"/>
  <c r="T61" i="1" s="1"/>
  <c r="W55" i="1"/>
  <c r="W59" i="1" s="1"/>
  <c r="W61" i="1" s="1"/>
  <c r="G55" i="1"/>
  <c r="G59" i="1" s="1"/>
  <c r="G61" i="1" s="1"/>
  <c r="L55" i="1"/>
  <c r="L59" i="1" s="1"/>
  <c r="L61" i="1" s="1"/>
  <c r="V55" i="1"/>
  <c r="V59" i="1" s="1"/>
  <c r="V61" i="1" s="1"/>
  <c r="J55" i="1"/>
  <c r="J59" i="1" s="1"/>
  <c r="J61" i="1" s="1"/>
  <c r="M55" i="1"/>
  <c r="M59" i="1" s="1"/>
  <c r="M61" i="1" s="1"/>
  <c r="R55" i="1"/>
  <c r="R59" i="1" s="1"/>
  <c r="R61" i="1" s="1"/>
  <c r="Y55" i="1"/>
  <c r="Y59" i="1" s="1"/>
  <c r="Y61" i="1" s="1"/>
  <c r="F55" i="1"/>
  <c r="F59" i="1" s="1"/>
  <c r="F61" i="1" s="1"/>
  <c r="U55" i="1"/>
  <c r="U59" i="1" s="1"/>
  <c r="U61" i="1" s="1"/>
  <c r="S55" i="1"/>
  <c r="S59" i="1" s="1"/>
  <c r="S61" i="1" s="1"/>
  <c r="P55" i="1"/>
  <c r="P59" i="1" s="1"/>
  <c r="P61" i="1" s="1"/>
  <c r="H55" i="1"/>
  <c r="H59" i="1" s="1"/>
  <c r="H61" i="1" s="1"/>
  <c r="Q55" i="1"/>
  <c r="Q59" i="1" s="1"/>
  <c r="Q61" i="1" s="1"/>
  <c r="I55" i="1"/>
  <c r="I59" i="1" s="1"/>
  <c r="I61" i="1" s="1"/>
  <c r="K55" i="1"/>
  <c r="K59" i="1" s="1"/>
  <c r="K61" i="1" s="1"/>
  <c r="O55" i="1"/>
  <c r="O59" i="1" s="1"/>
  <c r="O61" i="1" s="1"/>
  <c r="X55" i="1"/>
  <c r="X59" i="1" s="1"/>
  <c r="X61" i="1" s="1"/>
  <c r="N57" i="1" l="1"/>
  <c r="V57" i="1"/>
  <c r="K57" i="1"/>
  <c r="F57" i="1"/>
  <c r="P57" i="1"/>
  <c r="S57" i="1"/>
  <c r="J67" i="1"/>
  <c r="U67" i="1"/>
  <c r="Q57" i="1"/>
  <c r="H57" i="1"/>
  <c r="G57" i="1"/>
  <c r="M57" i="1"/>
  <c r="V67" i="1"/>
  <c r="W67" i="1"/>
  <c r="L67" i="1"/>
  <c r="X57" i="1"/>
  <c r="O57" i="1"/>
  <c r="W57" i="1"/>
  <c r="H67" i="1"/>
  <c r="S67" i="1"/>
  <c r="O67" i="1"/>
  <c r="T67" i="1"/>
  <c r="M67" i="1"/>
  <c r="P67" i="1"/>
  <c r="X67" i="1"/>
  <c r="K67" i="1"/>
  <c r="T57" i="1"/>
  <c r="J57" i="1"/>
  <c r="G67" i="1"/>
  <c r="F62" i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F67" i="1"/>
  <c r="C70" i="1"/>
  <c r="Y57" i="1"/>
  <c r="I57" i="1"/>
  <c r="R57" i="1"/>
  <c r="Q67" i="1"/>
  <c r="L57" i="1"/>
  <c r="U57" i="1"/>
  <c r="Y67" i="1"/>
  <c r="I67" i="1"/>
  <c r="R67" i="1"/>
  <c r="N67" i="1"/>
  <c r="C69" i="1" l="1"/>
  <c r="G13" i="1" s="1"/>
</calcChain>
</file>

<file path=xl/sharedStrings.xml><?xml version="1.0" encoding="utf-8"?>
<sst xmlns="http://schemas.openxmlformats.org/spreadsheetml/2006/main" count="152" uniqueCount="104">
  <si>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</si>
  <si>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</si>
  <si>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</si>
  <si>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</si>
  <si>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</si>
  <si>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</si>
  <si>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</si>
  <si>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</si>
  <si>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</si>
  <si>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</si>
  <si>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</si>
  <si>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</si>
  <si>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</si>
  <si>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</si>
  <si>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</si>
  <si>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</si>
  <si>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</si>
  <si>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</si>
  <si>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</si>
  <si>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</si>
  <si>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</si>
  <si>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</si>
  <si>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</si>
  <si>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</si>
  <si>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</si>
  <si>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</si>
  <si>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</si>
  <si>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</si>
  <si>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</si>
  <si>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</si>
  <si>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</si>
  <si>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</si>
  <si>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</si>
  <si>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</si>
  <si>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</si>
  <si>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</si>
  <si>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</si>
  <si>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</si>
  <si>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</si>
  <si>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</si>
  <si>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</si>
  <si>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</si>
  <si>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</si>
  <si>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</si>
  <si>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</si>
  <si>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</si>
  <si>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</si>
  <si>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</si>
  <si>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</si>
  <si>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</si>
  <si>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</si>
  <si>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</si>
  <si>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</si>
  <si>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</si>
  <si>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</si>
  <si>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</si>
  <si>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</si>
  <si>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</si>
  <si>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</si>
  <si>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</si>
  <si>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</si>
  <si>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</si>
  <si>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</si>
  <si>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</si>
  <si>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</si>
  <si>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</si>
  <si>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</si>
  <si>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</si>
  <si>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</si>
  <si>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</si>
  <si>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</si>
  <si>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</si>
  <si>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</si>
  <si>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</si>
  <si>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</si>
  <si>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</si>
  <si>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</si>
  <si>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</si>
  <si>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</si>
  <si>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</si>
  <si>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</si>
  <si>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</si>
  <si>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</si>
  <si>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</si>
  <si>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</si>
  <si>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</si>
  <si>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</si>
  <si>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</si>
  <si>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</si>
  <si>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</si>
  <si>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</si>
  <si>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</si>
  <si>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</si>
  <si>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</si>
  <si>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</si>
  <si>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</si>
  <si>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Equity market return</t>
  </si>
  <si>
    <t>€/MWh</t>
  </si>
  <si>
    <t>Cost of Interest</t>
  </si>
  <si>
    <t>Cost of Debt</t>
  </si>
  <si>
    <t>Share of Debt</t>
  </si>
  <si>
    <t>Share of Equity</t>
  </si>
  <si>
    <t>Gas Price</t>
  </si>
  <si>
    <t>Carbon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</si>
</sst>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/>
    <xf numFmtId="9" fontId="0" fillId="3" borderId="0" xfId="0" applyNumberFormat="1" applyFill="1"/>
    <xf numFmtId="165" fontId="0" fillId="3" borderId="0" xfId="0" applyNumberFormat="1" applyFill="1"/>
    <xf numFmtId="0" fontId="2" fillId="3" borderId="0" xfId="0" applyFont="1" applyFill="1"/>
    <xf numFmtId="10" fontId="0" fillId="3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Model!$A$95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Model!$B$94:$H$94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Model!$B$95:$H$95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96</xdr:row>
      <xdr:rowOff>60325</xdr:rowOff>
    </xdr:from>
    <xdr:to>
      <xdr:col>10</xdr:col>
      <xdr:colOff>53975</xdr:colOff>
      <xdr:row>111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95"/>
  <sheetViews>
    <sheetView tabSelected="1" workbookViewId="0">
      <selection activeCell="B86" sqref="B86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10" width="8.85546875" bestFit="1" customWidth="1"/>
    <col min="11" max="11" width="8.7109375" customWidth="1"/>
    <col min="12" max="25" width="8.85546875" bestFit="1" customWidth="1"/>
  </cols>
  <sheetData>
    <row r="1" spans="1:16" x14ac:dyDescent="0.25">
      <c r="A1" s="5" t="s">
        <v>0</v>
      </c>
    </row>
    <row r="3" spans="1:16" x14ac:dyDescent="0.25">
      <c r="A3" t="s">
        <v>1</v>
      </c>
      <c r="B3" t="s">
        <v>2</v>
      </c>
      <c r="C3" s="11">
        <v>0</v>
      </c>
    </row>
    <row r="4" spans="1:16" x14ac:dyDescent="0.25">
      <c r="A4" t="s">
        <v>3</v>
      </c>
      <c r="B4" t="s">
        <v>4</v>
      </c>
      <c r="C4" s="12">
        <v>0</v>
      </c>
      <c r="L4" s="2">
        <v>-0.3</v>
      </c>
      <c r="M4" s="2">
        <v>-0.15</v>
      </c>
      <c r="N4" s="2">
        <v>0</v>
      </c>
      <c r="O4" s="2">
        <v>0.15</v>
      </c>
      <c r="P4" s="2">
        <v>0.3</v>
      </c>
    </row>
    <row r="5" spans="1:16" x14ac:dyDescent="0.25">
      <c r="A5" t="s">
        <v>5</v>
      </c>
      <c r="B5" t="s">
        <v>7</v>
      </c>
      <c r="C5" s="1">
        <f>C3*365*24*C4/1000000</f>
        <v>0</v>
      </c>
      <c r="K5" t="s">
        <v>102</v>
      </c>
    </row>
    <row r="6" spans="1:16" x14ac:dyDescent="0.25">
      <c r="B6" t="s">
        <v>6</v>
      </c>
      <c r="C6">
        <f>C5*1000000</f>
        <v>0</v>
      </c>
      <c r="K6" t="s">
        <v>75</v>
      </c>
    </row>
    <row r="7" spans="1:16" x14ac:dyDescent="0.25">
      <c r="B7" t="s">
        <v>70</v>
      </c>
      <c r="C7">
        <f>C3*1000</f>
        <v>0</v>
      </c>
      <c r="K7" t="s">
        <v>103</v>
      </c>
    </row>
    <row r="8" spans="1:16" x14ac:dyDescent="0.25">
      <c r="A8" t="s">
        <v>8</v>
      </c>
      <c r="B8" t="s">
        <v>9</v>
      </c>
      <c r="C8" s="11">
        <v>0</v>
      </c>
    </row>
    <row r="9" spans="1:16" x14ac:dyDescent="0.25">
      <c r="A9" t="s">
        <v>10</v>
      </c>
      <c r="B9" t="s">
        <v>9</v>
      </c>
      <c r="C9" s="11">
        <v>0</v>
      </c>
    </row>
    <row r="11" spans="1:16" x14ac:dyDescent="0.25">
      <c r="A11" s="5" t="s">
        <v>11</v>
      </c>
    </row>
    <row r="12" spans="1:16" x14ac:dyDescent="0.25">
      <c r="A12" t="s">
        <v>12</v>
      </c>
      <c r="C12" s="13">
        <v>0</v>
      </c>
    </row>
    <row r="13" spans="1:16" x14ac:dyDescent="0.25">
      <c r="A13" t="s">
        <v>19</v>
      </c>
      <c r="B13" t="s">
        <v>6</v>
      </c>
      <c r="C13" s="3" t="e">
        <f>C6/C12</f>
        <v>#DIV/0!</v>
      </c>
      <c r="F13" s="16" t="s">
        <v>45</v>
      </c>
      <c r="G13" s="17" t="e">
        <f>C69</f>
        <v>#DIV/0!</v>
      </c>
    </row>
    <row r="14" spans="1:16" x14ac:dyDescent="0.25">
      <c r="A14" t="s">
        <v>13</v>
      </c>
      <c r="B14" s="11" t="s">
        <v>14</v>
      </c>
      <c r="C14" s="11">
        <v>0</v>
      </c>
    </row>
    <row r="15" spans="1:16" x14ac:dyDescent="0.25">
      <c r="B15" t="s">
        <v>15</v>
      </c>
      <c r="C15" s="1">
        <f>C14*B16</f>
        <v>0</v>
      </c>
    </row>
    <row r="16" spans="1:16" x14ac:dyDescent="0.25">
      <c r="A16" s="9" t="s">
        <v>71</v>
      </c>
      <c r="B16" s="9">
        <v>3.4129999999999998</v>
      </c>
    </row>
    <row r="17" spans="1:8" x14ac:dyDescent="0.25">
      <c r="G17" t="s">
        <v>74</v>
      </c>
      <c r="H17">
        <v>1.1299999999999999</v>
      </c>
    </row>
    <row r="18" spans="1:8" x14ac:dyDescent="0.25">
      <c r="A18" s="5" t="s">
        <v>30</v>
      </c>
      <c r="H18" s="18" t="s">
        <v>24</v>
      </c>
    </row>
    <row r="19" spans="1:8" x14ac:dyDescent="0.25">
      <c r="A19" t="s">
        <v>17</v>
      </c>
      <c r="B19" t="s">
        <v>57</v>
      </c>
      <c r="C19" s="11">
        <v>0</v>
      </c>
      <c r="E19">
        <f>C19*C3/1000</f>
        <v>0</v>
      </c>
      <c r="F19" t="s">
        <v>28</v>
      </c>
      <c r="H19" s="19">
        <f>E19/$H$17</f>
        <v>0</v>
      </c>
    </row>
    <row r="20" spans="1:8" x14ac:dyDescent="0.25">
      <c r="A20" t="s">
        <v>29</v>
      </c>
      <c r="B20" t="s">
        <v>57</v>
      </c>
      <c r="C20" s="11">
        <v>0</v>
      </c>
      <c r="E20" s="1">
        <f>C20*C3/1000</f>
        <v>0</v>
      </c>
      <c r="F20" t="s">
        <v>28</v>
      </c>
      <c r="H20" s="19">
        <f t="shared" ref="H20:H22" si="0">E20/$H$17</f>
        <v>0</v>
      </c>
    </row>
    <row r="21" spans="1:8" x14ac:dyDescent="0.25">
      <c r="A21" t="s">
        <v>18</v>
      </c>
      <c r="B21" t="s">
        <v>15</v>
      </c>
      <c r="C21" s="11">
        <v>0</v>
      </c>
      <c r="E21" s="1">
        <f>C21*C6/1000000</f>
        <v>0</v>
      </c>
      <c r="F21" t="s">
        <v>28</v>
      </c>
      <c r="H21" s="19">
        <f t="shared" si="0"/>
        <v>0</v>
      </c>
    </row>
    <row r="22" spans="1:8" x14ac:dyDescent="0.25">
      <c r="A22" t="s">
        <v>31</v>
      </c>
      <c r="B22" t="s">
        <v>15</v>
      </c>
      <c r="C22" s="1">
        <f>C15</f>
        <v>0</v>
      </c>
      <c r="E22" s="4" t="e">
        <f>C22*C13/1000000</f>
        <v>#DIV/0!</v>
      </c>
      <c r="F22" t="s">
        <v>28</v>
      </c>
      <c r="H22" s="19" t="e">
        <f t="shared" si="0"/>
        <v>#DIV/0!</v>
      </c>
    </row>
    <row r="23" spans="1:8" x14ac:dyDescent="0.25">
      <c r="C23" s="1"/>
      <c r="E23" s="4"/>
      <c r="H23" s="3"/>
    </row>
    <row r="24" spans="1:8" x14ac:dyDescent="0.25">
      <c r="A24" t="s">
        <v>84</v>
      </c>
      <c r="B24" t="s">
        <v>85</v>
      </c>
      <c r="C24" s="1">
        <f>Carbon!D4</f>
        <v>0.18109795918367344</v>
      </c>
      <c r="E24" s="4"/>
      <c r="H24" s="3"/>
    </row>
    <row r="25" spans="1:8" x14ac:dyDescent="0.25">
      <c r="A25" t="s">
        <v>86</v>
      </c>
      <c r="B25" t="s">
        <v>93</v>
      </c>
      <c r="C25" s="14">
        <v>0</v>
      </c>
      <c r="E25" s="4"/>
      <c r="H25" s="3"/>
    </row>
    <row r="27" spans="1:8" x14ac:dyDescent="0.25">
      <c r="A27" t="s">
        <v>55</v>
      </c>
      <c r="C27" s="13">
        <v>0</v>
      </c>
      <c r="E27" s="3"/>
    </row>
    <row r="28" spans="1:8" x14ac:dyDescent="0.25">
      <c r="C28" s="2"/>
      <c r="E28" s="3"/>
    </row>
    <row r="29" spans="1:8" x14ac:dyDescent="0.25">
      <c r="A29" t="s">
        <v>75</v>
      </c>
      <c r="B29" t="s">
        <v>15</v>
      </c>
      <c r="C29" s="15">
        <v>0</v>
      </c>
      <c r="E29" s="3" t="s">
        <v>97</v>
      </c>
      <c r="F29">
        <v>100</v>
      </c>
    </row>
    <row r="30" spans="1:8" x14ac:dyDescent="0.25">
      <c r="A30" t="s">
        <v>88</v>
      </c>
      <c r="B30" t="s">
        <v>57</v>
      </c>
      <c r="C30" s="11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</v>
      </c>
      <c r="G34" s="2">
        <f>F34</f>
        <v>0</v>
      </c>
      <c r="H34" s="2">
        <f t="shared" ref="H34:Y34" si="1">G34</f>
        <v>0</v>
      </c>
      <c r="I34" s="2">
        <f t="shared" si="1"/>
        <v>0</v>
      </c>
      <c r="J34" s="2">
        <f t="shared" si="1"/>
        <v>0</v>
      </c>
      <c r="K34" s="2">
        <f t="shared" si="1"/>
        <v>0</v>
      </c>
      <c r="L34" s="2">
        <f t="shared" si="1"/>
        <v>0</v>
      </c>
      <c r="M34" s="2">
        <f t="shared" si="1"/>
        <v>0</v>
      </c>
      <c r="N34" s="2">
        <f t="shared" si="1"/>
        <v>0</v>
      </c>
      <c r="O34" s="2">
        <f t="shared" si="1"/>
        <v>0</v>
      </c>
      <c r="P34" s="2">
        <f t="shared" si="1"/>
        <v>0</v>
      </c>
      <c r="Q34" s="2">
        <f t="shared" si="1"/>
        <v>0</v>
      </c>
      <c r="R34" s="2">
        <f t="shared" si="1"/>
        <v>0</v>
      </c>
      <c r="S34" s="2">
        <f t="shared" si="1"/>
        <v>0</v>
      </c>
      <c r="T34" s="2">
        <f t="shared" si="1"/>
        <v>0</v>
      </c>
      <c r="U34" s="2">
        <f t="shared" si="1"/>
        <v>0</v>
      </c>
      <c r="V34" s="2">
        <f t="shared" si="1"/>
        <v>0</v>
      </c>
      <c r="W34" s="2">
        <f t="shared" si="1"/>
        <v>0</v>
      </c>
      <c r="X34" s="2">
        <f t="shared" si="1"/>
        <v>0</v>
      </c>
      <c r="Y34" s="2">
        <f t="shared" si="1"/>
        <v>0</v>
      </c>
    </row>
    <row r="35" spans="1:28" x14ac:dyDescent="0.25">
      <c r="A35" t="s">
        <v>21</v>
      </c>
      <c r="B35" t="s">
        <v>6</v>
      </c>
      <c r="F35">
        <f t="shared" ref="F35:Y35" si="2">$C$3*365*24*F$34</f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 t="shared" si="2"/>
        <v>0</v>
      </c>
      <c r="M35">
        <f t="shared" si="2"/>
        <v>0</v>
      </c>
      <c r="N35">
        <f t="shared" si="2"/>
        <v>0</v>
      </c>
      <c r="O35">
        <f t="shared" si="2"/>
        <v>0</v>
      </c>
      <c r="P35">
        <f t="shared" si="2"/>
        <v>0</v>
      </c>
      <c r="Q35">
        <f t="shared" si="2"/>
        <v>0</v>
      </c>
      <c r="R35">
        <f t="shared" si="2"/>
        <v>0</v>
      </c>
      <c r="S35">
        <f t="shared" si="2"/>
        <v>0</v>
      </c>
      <c r="T35">
        <f t="shared" si="2"/>
        <v>0</v>
      </c>
      <c r="U35">
        <f t="shared" si="2"/>
        <v>0</v>
      </c>
      <c r="V35">
        <f t="shared" si="2"/>
        <v>0</v>
      </c>
      <c r="W35">
        <f t="shared" si="2"/>
        <v>0</v>
      </c>
      <c r="X35">
        <f t="shared" si="2"/>
        <v>0</v>
      </c>
      <c r="Y35">
        <f t="shared" si="2"/>
        <v>0</v>
      </c>
    </row>
    <row r="36" spans="1:28" x14ac:dyDescent="0.25">
      <c r="A36" t="s">
        <v>22</v>
      </c>
      <c r="B36" t="s">
        <v>94</v>
      </c>
      <c r="F36" s="3">
        <f>C29</f>
        <v>0</v>
      </c>
      <c r="G36">
        <f>F36</f>
        <v>0</v>
      </c>
      <c r="H36">
        <f t="shared" ref="H36:Y36" si="3">G36</f>
        <v>0</v>
      </c>
      <c r="I36">
        <f t="shared" si="3"/>
        <v>0</v>
      </c>
      <c r="J36">
        <f t="shared" si="3"/>
        <v>0</v>
      </c>
      <c r="K36">
        <f t="shared" si="3"/>
        <v>0</v>
      </c>
      <c r="L36">
        <f t="shared" si="3"/>
        <v>0</v>
      </c>
      <c r="M36">
        <f t="shared" si="3"/>
        <v>0</v>
      </c>
      <c r="N36">
        <f t="shared" si="3"/>
        <v>0</v>
      </c>
      <c r="O36">
        <f t="shared" si="3"/>
        <v>0</v>
      </c>
      <c r="P36">
        <f t="shared" si="3"/>
        <v>0</v>
      </c>
      <c r="Q36">
        <f t="shared" si="3"/>
        <v>0</v>
      </c>
      <c r="R36">
        <f t="shared" si="3"/>
        <v>0</v>
      </c>
      <c r="S36">
        <f t="shared" si="3"/>
        <v>0</v>
      </c>
      <c r="T36">
        <f t="shared" si="3"/>
        <v>0</v>
      </c>
      <c r="U36">
        <f t="shared" si="3"/>
        <v>0</v>
      </c>
      <c r="V36">
        <f t="shared" si="3"/>
        <v>0</v>
      </c>
      <c r="W36">
        <f t="shared" si="3"/>
        <v>0</v>
      </c>
      <c r="X36">
        <f t="shared" si="3"/>
        <v>0</v>
      </c>
      <c r="Y36">
        <f t="shared" si="3"/>
        <v>0</v>
      </c>
    </row>
    <row r="37" spans="1:28" x14ac:dyDescent="0.25">
      <c r="A37" t="s">
        <v>23</v>
      </c>
      <c r="B37" t="s">
        <v>95</v>
      </c>
      <c r="F37" s="4">
        <f>F35*F36/1000000</f>
        <v>0</v>
      </c>
      <c r="G37" s="4">
        <f t="shared" ref="G37:Y37" si="4">G35*G36/1000000</f>
        <v>0</v>
      </c>
      <c r="H37" s="4">
        <f t="shared" si="4"/>
        <v>0</v>
      </c>
      <c r="I37" s="4">
        <f t="shared" si="4"/>
        <v>0</v>
      </c>
      <c r="J37" s="4">
        <f t="shared" si="4"/>
        <v>0</v>
      </c>
      <c r="K37" s="4">
        <f t="shared" si="4"/>
        <v>0</v>
      </c>
      <c r="L37" s="4">
        <f t="shared" si="4"/>
        <v>0</v>
      </c>
      <c r="M37" s="4">
        <f t="shared" si="4"/>
        <v>0</v>
      </c>
      <c r="N37" s="4">
        <f t="shared" si="4"/>
        <v>0</v>
      </c>
      <c r="O37" s="4">
        <f t="shared" si="4"/>
        <v>0</v>
      </c>
      <c r="P37" s="4">
        <f t="shared" si="4"/>
        <v>0</v>
      </c>
      <c r="Q37" s="4">
        <f t="shared" si="4"/>
        <v>0</v>
      </c>
      <c r="R37" s="4">
        <f t="shared" si="4"/>
        <v>0</v>
      </c>
      <c r="S37" s="4">
        <f t="shared" si="4"/>
        <v>0</v>
      </c>
      <c r="T37" s="4">
        <f t="shared" si="4"/>
        <v>0</v>
      </c>
      <c r="U37" s="4">
        <f t="shared" si="4"/>
        <v>0</v>
      </c>
      <c r="V37" s="4">
        <f t="shared" si="4"/>
        <v>0</v>
      </c>
      <c r="W37" s="4">
        <f t="shared" si="4"/>
        <v>0</v>
      </c>
      <c r="X37" s="4">
        <f t="shared" si="4"/>
        <v>0</v>
      </c>
      <c r="Y37" s="4">
        <f t="shared" si="4"/>
        <v>0</v>
      </c>
    </row>
    <row r="38" spans="1:28" x14ac:dyDescent="0.25">
      <c r="A38" t="s">
        <v>88</v>
      </c>
      <c r="B38" t="s">
        <v>95</v>
      </c>
      <c r="F38" s="4">
        <f>C30*C3/1000</f>
        <v>0</v>
      </c>
      <c r="G38" s="4">
        <f>F38</f>
        <v>0</v>
      </c>
      <c r="H38" s="4">
        <f t="shared" ref="H38:Y38" si="5">G38</f>
        <v>0</v>
      </c>
      <c r="I38" s="4">
        <f t="shared" si="5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  <c r="N38" s="4">
        <f t="shared" si="5"/>
        <v>0</v>
      </c>
      <c r="O38" s="4">
        <f t="shared" si="5"/>
        <v>0</v>
      </c>
      <c r="P38" s="4">
        <f t="shared" si="5"/>
        <v>0</v>
      </c>
      <c r="Q38" s="4">
        <f t="shared" si="5"/>
        <v>0</v>
      </c>
      <c r="R38" s="4">
        <f t="shared" si="5"/>
        <v>0</v>
      </c>
      <c r="S38" s="4">
        <f t="shared" si="5"/>
        <v>0</v>
      </c>
      <c r="T38" s="4">
        <f t="shared" si="5"/>
        <v>0</v>
      </c>
      <c r="U38" s="4">
        <f t="shared" si="5"/>
        <v>0</v>
      </c>
      <c r="V38" s="4">
        <f t="shared" si="5"/>
        <v>0</v>
      </c>
      <c r="W38" s="4">
        <f t="shared" si="5"/>
        <v>0</v>
      </c>
      <c r="X38" s="4">
        <f t="shared" si="5"/>
        <v>0</v>
      </c>
      <c r="Y38" s="4">
        <f t="shared" si="5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95</v>
      </c>
      <c r="C40" s="4">
        <f>C41/3</f>
        <v>0</v>
      </c>
      <c r="D40" s="4">
        <f>C40</f>
        <v>0</v>
      </c>
      <c r="E40" s="4">
        <f>C40</f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95</v>
      </c>
      <c r="C41" s="4">
        <f>E19*-1</f>
        <v>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95</v>
      </c>
      <c r="F43" s="4">
        <f>F35*$C$21/1000000*-1</f>
        <v>0</v>
      </c>
      <c r="G43" s="4">
        <f t="shared" ref="G43:Y43" si="6">G35*$C$21/1000000*-1</f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  <c r="O43" s="4">
        <f t="shared" si="6"/>
        <v>0</v>
      </c>
      <c r="P43" s="4">
        <f t="shared" si="6"/>
        <v>0</v>
      </c>
      <c r="Q43" s="4">
        <f t="shared" si="6"/>
        <v>0</v>
      </c>
      <c r="R43" s="4">
        <f t="shared" si="6"/>
        <v>0</v>
      </c>
      <c r="S43" s="4">
        <f t="shared" si="6"/>
        <v>0</v>
      </c>
      <c r="T43" s="4">
        <f t="shared" si="6"/>
        <v>0</v>
      </c>
      <c r="U43" s="4">
        <f t="shared" si="6"/>
        <v>0</v>
      </c>
      <c r="V43" s="4">
        <f t="shared" si="6"/>
        <v>0</v>
      </c>
      <c r="W43" s="4">
        <f t="shared" si="6"/>
        <v>0</v>
      </c>
      <c r="X43" s="4">
        <f t="shared" si="6"/>
        <v>0</v>
      </c>
      <c r="Y43" s="4">
        <f t="shared" si="6"/>
        <v>0</v>
      </c>
      <c r="Z43" s="3"/>
      <c r="AA43" s="3"/>
      <c r="AB43" s="3"/>
    </row>
    <row r="44" spans="1:28" x14ac:dyDescent="0.25">
      <c r="A44" t="s">
        <v>29</v>
      </c>
      <c r="B44" t="s">
        <v>95</v>
      </c>
      <c r="F44" s="4">
        <f>$C$20*$C$3/1000*-1</f>
        <v>0</v>
      </c>
      <c r="G44" s="4">
        <f t="shared" ref="G44:Y44" si="7">$C$20*$C$3/1000*-1</f>
        <v>0</v>
      </c>
      <c r="H44" s="4">
        <f t="shared" si="7"/>
        <v>0</v>
      </c>
      <c r="I44" s="4">
        <f t="shared" si="7"/>
        <v>0</v>
      </c>
      <c r="J44" s="4">
        <f t="shared" si="7"/>
        <v>0</v>
      </c>
      <c r="K44" s="4">
        <f t="shared" si="7"/>
        <v>0</v>
      </c>
      <c r="L44" s="4">
        <f t="shared" si="7"/>
        <v>0</v>
      </c>
      <c r="M44" s="4">
        <f t="shared" si="7"/>
        <v>0</v>
      </c>
      <c r="N44" s="4">
        <f t="shared" si="7"/>
        <v>0</v>
      </c>
      <c r="O44" s="4">
        <f t="shared" si="7"/>
        <v>0</v>
      </c>
      <c r="P44" s="4">
        <f t="shared" si="7"/>
        <v>0</v>
      </c>
      <c r="Q44" s="4">
        <f t="shared" si="7"/>
        <v>0</v>
      </c>
      <c r="R44" s="4">
        <f t="shared" si="7"/>
        <v>0</v>
      </c>
      <c r="S44" s="4">
        <f t="shared" si="7"/>
        <v>0</v>
      </c>
      <c r="T44" s="4">
        <f t="shared" si="7"/>
        <v>0</v>
      </c>
      <c r="U44" s="4">
        <f t="shared" si="7"/>
        <v>0</v>
      </c>
      <c r="V44" s="4">
        <f t="shared" si="7"/>
        <v>0</v>
      </c>
      <c r="W44" s="4">
        <f t="shared" si="7"/>
        <v>0</v>
      </c>
      <c r="X44" s="4">
        <f t="shared" si="7"/>
        <v>0</v>
      </c>
      <c r="Y44" s="4">
        <f t="shared" si="7"/>
        <v>0</v>
      </c>
      <c r="Z44" s="3"/>
      <c r="AA44" s="3"/>
      <c r="AB44" s="3"/>
    </row>
    <row r="45" spans="1:28" x14ac:dyDescent="0.25">
      <c r="A45" t="s">
        <v>33</v>
      </c>
      <c r="B45" t="s">
        <v>95</v>
      </c>
      <c r="F45" s="4" t="e">
        <f>$C$22*(F35/$C$12)/1000000*-1</f>
        <v>#DIV/0!</v>
      </c>
      <c r="G45" s="4" t="e">
        <f t="shared" ref="G45:Y45" si="8">$C$22*(G35/$C$12)/1000000*-1</f>
        <v>#DIV/0!</v>
      </c>
      <c r="H45" s="4" t="e">
        <f t="shared" si="8"/>
        <v>#DIV/0!</v>
      </c>
      <c r="I45" s="4" t="e">
        <f t="shared" si="8"/>
        <v>#DIV/0!</v>
      </c>
      <c r="J45" s="4" t="e">
        <f t="shared" si="8"/>
        <v>#DIV/0!</v>
      </c>
      <c r="K45" s="4" t="e">
        <f t="shared" si="8"/>
        <v>#DIV/0!</v>
      </c>
      <c r="L45" s="4" t="e">
        <f t="shared" si="8"/>
        <v>#DIV/0!</v>
      </c>
      <c r="M45" s="4" t="e">
        <f t="shared" si="8"/>
        <v>#DIV/0!</v>
      </c>
      <c r="N45" s="4" t="e">
        <f t="shared" si="8"/>
        <v>#DIV/0!</v>
      </c>
      <c r="O45" s="4" t="e">
        <f t="shared" si="8"/>
        <v>#DIV/0!</v>
      </c>
      <c r="P45" s="4" t="e">
        <f t="shared" si="8"/>
        <v>#DIV/0!</v>
      </c>
      <c r="Q45" s="4" t="e">
        <f t="shared" si="8"/>
        <v>#DIV/0!</v>
      </c>
      <c r="R45" s="4" t="e">
        <f t="shared" si="8"/>
        <v>#DIV/0!</v>
      </c>
      <c r="S45" s="4" t="e">
        <f t="shared" si="8"/>
        <v>#DIV/0!</v>
      </c>
      <c r="T45" s="4" t="e">
        <f t="shared" si="8"/>
        <v>#DIV/0!</v>
      </c>
      <c r="U45" s="4" t="e">
        <f t="shared" si="8"/>
        <v>#DIV/0!</v>
      </c>
      <c r="V45" s="4" t="e">
        <f t="shared" si="8"/>
        <v>#DIV/0!</v>
      </c>
      <c r="W45" s="4" t="e">
        <f t="shared" si="8"/>
        <v>#DIV/0!</v>
      </c>
      <c r="X45" s="4" t="e">
        <f t="shared" si="8"/>
        <v>#DIV/0!</v>
      </c>
      <c r="Y45" s="4" t="e">
        <f t="shared" si="8"/>
        <v>#DIV/0!</v>
      </c>
      <c r="Z45" s="3"/>
      <c r="AA45" s="3"/>
      <c r="AB45" s="3"/>
    </row>
    <row r="46" spans="1:28" x14ac:dyDescent="0.25">
      <c r="A46" t="s">
        <v>87</v>
      </c>
      <c r="B46" t="s">
        <v>95</v>
      </c>
      <c r="F46" s="4" t="e">
        <f>(F35/$C$12)*$C$25*$C$24/1000000*-1</f>
        <v>#DIV/0!</v>
      </c>
      <c r="G46" s="4" t="e">
        <f t="shared" ref="G46:Y46" si="9">(G35/$C$12)*$C$25*$C$24/1000000*-1</f>
        <v>#DIV/0!</v>
      </c>
      <c r="H46" s="4" t="e">
        <f t="shared" si="9"/>
        <v>#DIV/0!</v>
      </c>
      <c r="I46" s="4" t="e">
        <f t="shared" si="9"/>
        <v>#DIV/0!</v>
      </c>
      <c r="J46" s="4" t="e">
        <f t="shared" si="9"/>
        <v>#DIV/0!</v>
      </c>
      <c r="K46" s="4" t="e">
        <f t="shared" si="9"/>
        <v>#DIV/0!</v>
      </c>
      <c r="L46" s="4" t="e">
        <f t="shared" si="9"/>
        <v>#DIV/0!</v>
      </c>
      <c r="M46" s="4" t="e">
        <f t="shared" si="9"/>
        <v>#DIV/0!</v>
      </c>
      <c r="N46" s="4" t="e">
        <f t="shared" si="9"/>
        <v>#DIV/0!</v>
      </c>
      <c r="O46" s="4" t="e">
        <f t="shared" si="9"/>
        <v>#DIV/0!</v>
      </c>
      <c r="P46" s="4" t="e">
        <f t="shared" si="9"/>
        <v>#DIV/0!</v>
      </c>
      <c r="Q46" s="4" t="e">
        <f t="shared" si="9"/>
        <v>#DIV/0!</v>
      </c>
      <c r="R46" s="4" t="e">
        <f t="shared" si="9"/>
        <v>#DIV/0!</v>
      </c>
      <c r="S46" s="4" t="e">
        <f t="shared" si="9"/>
        <v>#DIV/0!</v>
      </c>
      <c r="T46" s="4" t="e">
        <f t="shared" si="9"/>
        <v>#DIV/0!</v>
      </c>
      <c r="U46" s="4" t="e">
        <f t="shared" si="9"/>
        <v>#DIV/0!</v>
      </c>
      <c r="V46" s="4" t="e">
        <f t="shared" si="9"/>
        <v>#DIV/0!</v>
      </c>
      <c r="W46" s="4" t="e">
        <f t="shared" si="9"/>
        <v>#DIV/0!</v>
      </c>
      <c r="X46" s="4" t="e">
        <f t="shared" si="9"/>
        <v>#DIV/0!</v>
      </c>
      <c r="Y46" s="4" t="e">
        <f t="shared" si="9"/>
        <v>#DIV/0!</v>
      </c>
      <c r="Z46" s="3"/>
      <c r="AA46" s="3"/>
      <c r="AB46" s="3"/>
    </row>
    <row r="47" spans="1:28" x14ac:dyDescent="0.25">
      <c r="A47" t="s">
        <v>34</v>
      </c>
      <c r="B47" t="s">
        <v>95</v>
      </c>
      <c r="F47" s="4" t="e">
        <f>SUM(F43:F46)</f>
        <v>#DIV/0!</v>
      </c>
      <c r="G47" s="4" t="e">
        <f t="shared" ref="G47:Y47" si="10">SUM(G43:G46)</f>
        <v>#DIV/0!</v>
      </c>
      <c r="H47" s="4" t="e">
        <f t="shared" si="10"/>
        <v>#DIV/0!</v>
      </c>
      <c r="I47" s="4" t="e">
        <f t="shared" si="10"/>
        <v>#DIV/0!</v>
      </c>
      <c r="J47" s="4" t="e">
        <f t="shared" si="10"/>
        <v>#DIV/0!</v>
      </c>
      <c r="K47" s="4" t="e">
        <f t="shared" si="10"/>
        <v>#DIV/0!</v>
      </c>
      <c r="L47" s="4" t="e">
        <f t="shared" si="10"/>
        <v>#DIV/0!</v>
      </c>
      <c r="M47" s="4" t="e">
        <f t="shared" si="10"/>
        <v>#DIV/0!</v>
      </c>
      <c r="N47" s="4" t="e">
        <f t="shared" si="10"/>
        <v>#DIV/0!</v>
      </c>
      <c r="O47" s="4" t="e">
        <f t="shared" si="10"/>
        <v>#DIV/0!</v>
      </c>
      <c r="P47" s="4" t="e">
        <f t="shared" si="10"/>
        <v>#DIV/0!</v>
      </c>
      <c r="Q47" s="4" t="e">
        <f t="shared" si="10"/>
        <v>#DIV/0!</v>
      </c>
      <c r="R47" s="4" t="e">
        <f t="shared" si="10"/>
        <v>#DIV/0!</v>
      </c>
      <c r="S47" s="4" t="e">
        <f t="shared" si="10"/>
        <v>#DIV/0!</v>
      </c>
      <c r="T47" s="4" t="e">
        <f t="shared" si="10"/>
        <v>#DIV/0!</v>
      </c>
      <c r="U47" s="4" t="e">
        <f t="shared" si="10"/>
        <v>#DIV/0!</v>
      </c>
      <c r="V47" s="4" t="e">
        <f t="shared" si="10"/>
        <v>#DIV/0!</v>
      </c>
      <c r="W47" s="4" t="e">
        <f t="shared" si="10"/>
        <v>#DIV/0!</v>
      </c>
      <c r="X47" s="4" t="e">
        <f t="shared" si="10"/>
        <v>#DIV/0!</v>
      </c>
      <c r="Y47" s="4" t="e">
        <f t="shared" si="10"/>
        <v>#DIV/0!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 t="e">
        <f>F37+F38+F47</f>
        <v>#DIV/0!</v>
      </c>
      <c r="G49" s="4" t="e">
        <f t="shared" ref="G49:Y49" si="11">G37+G38+G47</f>
        <v>#DIV/0!</v>
      </c>
      <c r="H49" s="4" t="e">
        <f t="shared" si="11"/>
        <v>#DIV/0!</v>
      </c>
      <c r="I49" s="4" t="e">
        <f t="shared" si="11"/>
        <v>#DIV/0!</v>
      </c>
      <c r="J49" s="4" t="e">
        <f t="shared" si="11"/>
        <v>#DIV/0!</v>
      </c>
      <c r="K49" s="4" t="e">
        <f t="shared" si="11"/>
        <v>#DIV/0!</v>
      </c>
      <c r="L49" s="4" t="e">
        <f t="shared" si="11"/>
        <v>#DIV/0!</v>
      </c>
      <c r="M49" s="4" t="e">
        <f t="shared" si="11"/>
        <v>#DIV/0!</v>
      </c>
      <c r="N49" s="4" t="e">
        <f t="shared" si="11"/>
        <v>#DIV/0!</v>
      </c>
      <c r="O49" s="4" t="e">
        <f t="shared" si="11"/>
        <v>#DIV/0!</v>
      </c>
      <c r="P49" s="4" t="e">
        <f t="shared" si="11"/>
        <v>#DIV/0!</v>
      </c>
      <c r="Q49" s="4" t="e">
        <f t="shared" si="11"/>
        <v>#DIV/0!</v>
      </c>
      <c r="R49" s="4" t="e">
        <f t="shared" si="11"/>
        <v>#DIV/0!</v>
      </c>
      <c r="S49" s="4" t="e">
        <f t="shared" si="11"/>
        <v>#DIV/0!</v>
      </c>
      <c r="T49" s="4" t="e">
        <f t="shared" si="11"/>
        <v>#DIV/0!</v>
      </c>
      <c r="U49" s="4" t="e">
        <f t="shared" si="11"/>
        <v>#DIV/0!</v>
      </c>
      <c r="V49" s="4" t="e">
        <f t="shared" si="11"/>
        <v>#DIV/0!</v>
      </c>
      <c r="W49" s="4" t="e">
        <f t="shared" si="11"/>
        <v>#DIV/0!</v>
      </c>
      <c r="X49" s="4" t="e">
        <f t="shared" si="11"/>
        <v>#DIV/0!</v>
      </c>
      <c r="Y49" s="4" t="e">
        <f t="shared" si="11"/>
        <v>#DIV/0!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0</v>
      </c>
      <c r="G51" s="4">
        <f t="shared" ref="G51:Y51" si="12">$C$41/$B$51</f>
        <v>0</v>
      </c>
      <c r="H51" s="4">
        <f t="shared" si="12"/>
        <v>0</v>
      </c>
      <c r="I51" s="4">
        <f t="shared" si="12"/>
        <v>0</v>
      </c>
      <c r="J51" s="4">
        <f t="shared" si="12"/>
        <v>0</v>
      </c>
      <c r="K51" s="4">
        <f t="shared" si="12"/>
        <v>0</v>
      </c>
      <c r="L51" s="4">
        <f t="shared" si="12"/>
        <v>0</v>
      </c>
      <c r="M51" s="4">
        <f t="shared" si="12"/>
        <v>0</v>
      </c>
      <c r="N51" s="4">
        <f t="shared" si="12"/>
        <v>0</v>
      </c>
      <c r="O51" s="4">
        <f t="shared" si="12"/>
        <v>0</v>
      </c>
      <c r="P51" s="4">
        <f t="shared" si="12"/>
        <v>0</v>
      </c>
      <c r="Q51" s="4">
        <f t="shared" si="12"/>
        <v>0</v>
      </c>
      <c r="R51" s="4">
        <f t="shared" si="12"/>
        <v>0</v>
      </c>
      <c r="S51" s="4">
        <f t="shared" si="12"/>
        <v>0</v>
      </c>
      <c r="T51" s="4">
        <f t="shared" si="12"/>
        <v>0</v>
      </c>
      <c r="U51" s="4">
        <f t="shared" si="12"/>
        <v>0</v>
      </c>
      <c r="V51" s="4">
        <f t="shared" si="12"/>
        <v>0</v>
      </c>
      <c r="W51" s="4">
        <f t="shared" si="12"/>
        <v>0</v>
      </c>
      <c r="X51" s="4">
        <f t="shared" si="12"/>
        <v>0</v>
      </c>
      <c r="Y51" s="4">
        <f t="shared" si="12"/>
        <v>0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 t="e">
        <f>F49+F51</f>
        <v>#DIV/0!</v>
      </c>
      <c r="G53" s="4" t="e">
        <f t="shared" ref="G53:W53" si="13">G49+G51</f>
        <v>#DIV/0!</v>
      </c>
      <c r="H53" s="4" t="e">
        <f t="shared" si="13"/>
        <v>#DIV/0!</v>
      </c>
      <c r="I53" s="4" t="e">
        <f t="shared" si="13"/>
        <v>#DIV/0!</v>
      </c>
      <c r="J53" s="4" t="e">
        <f t="shared" si="13"/>
        <v>#DIV/0!</v>
      </c>
      <c r="K53" s="4" t="e">
        <f t="shared" si="13"/>
        <v>#DIV/0!</v>
      </c>
      <c r="L53" s="4" t="e">
        <f t="shared" si="13"/>
        <v>#DIV/0!</v>
      </c>
      <c r="M53" s="4" t="e">
        <f t="shared" si="13"/>
        <v>#DIV/0!</v>
      </c>
      <c r="N53" s="4" t="e">
        <f t="shared" si="13"/>
        <v>#DIV/0!</v>
      </c>
      <c r="O53" s="4" t="e">
        <f t="shared" si="13"/>
        <v>#DIV/0!</v>
      </c>
      <c r="P53" s="4" t="e">
        <f t="shared" si="13"/>
        <v>#DIV/0!</v>
      </c>
      <c r="Q53" s="4" t="e">
        <f t="shared" si="13"/>
        <v>#DIV/0!</v>
      </c>
      <c r="R53" s="4" t="e">
        <f t="shared" si="13"/>
        <v>#DIV/0!</v>
      </c>
      <c r="S53" s="4" t="e">
        <f t="shared" si="13"/>
        <v>#DIV/0!</v>
      </c>
      <c r="T53" s="4" t="e">
        <f t="shared" si="13"/>
        <v>#DIV/0!</v>
      </c>
      <c r="U53" s="4" t="e">
        <f t="shared" si="13"/>
        <v>#DIV/0!</v>
      </c>
      <c r="V53" s="4" t="e">
        <f t="shared" si="13"/>
        <v>#DIV/0!</v>
      </c>
      <c r="W53" s="4" t="e">
        <f t="shared" si="13"/>
        <v>#DIV/0!</v>
      </c>
      <c r="X53" s="4" t="e">
        <f>X49+X51</f>
        <v>#DIV/0!</v>
      </c>
      <c r="Y53" s="4" t="e">
        <f t="shared" ref="Y53" si="14">Y49+Y51</f>
        <v>#DIV/0!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</v>
      </c>
      <c r="F55" s="4" t="e">
        <f>F53*$B$55*-1</f>
        <v>#DIV/0!</v>
      </c>
      <c r="G55" s="4" t="e">
        <f t="shared" ref="G55:W55" si="15">G53*$B$55*-1</f>
        <v>#DIV/0!</v>
      </c>
      <c r="H55" s="4" t="e">
        <f t="shared" si="15"/>
        <v>#DIV/0!</v>
      </c>
      <c r="I55" s="4" t="e">
        <f t="shared" si="15"/>
        <v>#DIV/0!</v>
      </c>
      <c r="J55" s="4" t="e">
        <f t="shared" si="15"/>
        <v>#DIV/0!</v>
      </c>
      <c r="K55" s="4" t="e">
        <f t="shared" si="15"/>
        <v>#DIV/0!</v>
      </c>
      <c r="L55" s="4" t="e">
        <f t="shared" si="15"/>
        <v>#DIV/0!</v>
      </c>
      <c r="M55" s="4" t="e">
        <f t="shared" si="15"/>
        <v>#DIV/0!</v>
      </c>
      <c r="N55" s="4" t="e">
        <f t="shared" si="15"/>
        <v>#DIV/0!</v>
      </c>
      <c r="O55" s="4" t="e">
        <f t="shared" si="15"/>
        <v>#DIV/0!</v>
      </c>
      <c r="P55" s="4" t="e">
        <f t="shared" si="15"/>
        <v>#DIV/0!</v>
      </c>
      <c r="Q55" s="4" t="e">
        <f t="shared" si="15"/>
        <v>#DIV/0!</v>
      </c>
      <c r="R55" s="4" t="e">
        <f t="shared" si="15"/>
        <v>#DIV/0!</v>
      </c>
      <c r="S55" s="4" t="e">
        <f t="shared" si="15"/>
        <v>#DIV/0!</v>
      </c>
      <c r="T55" s="4" t="e">
        <f t="shared" si="15"/>
        <v>#DIV/0!</v>
      </c>
      <c r="U55" s="4" t="e">
        <f t="shared" si="15"/>
        <v>#DIV/0!</v>
      </c>
      <c r="V55" s="4" t="e">
        <f t="shared" si="15"/>
        <v>#DIV/0!</v>
      </c>
      <c r="W55" s="4" t="e">
        <f t="shared" si="15"/>
        <v>#DIV/0!</v>
      </c>
      <c r="X55" s="4" t="e">
        <f>X53*$B$55*-1</f>
        <v>#DIV/0!</v>
      </c>
      <c r="Y55" s="4" t="e">
        <f t="shared" ref="Y55" si="16">Y53*$B$55*-1</f>
        <v>#DIV/0!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 t="e">
        <f>F53+F55</f>
        <v>#DIV/0!</v>
      </c>
      <c r="G57" s="4" t="e">
        <f t="shared" ref="G57:W57" si="17">G53+G55</f>
        <v>#DIV/0!</v>
      </c>
      <c r="H57" s="4" t="e">
        <f t="shared" si="17"/>
        <v>#DIV/0!</v>
      </c>
      <c r="I57" s="4" t="e">
        <f t="shared" si="17"/>
        <v>#DIV/0!</v>
      </c>
      <c r="J57" s="4" t="e">
        <f t="shared" si="17"/>
        <v>#DIV/0!</v>
      </c>
      <c r="K57" s="4" t="e">
        <f t="shared" si="17"/>
        <v>#DIV/0!</v>
      </c>
      <c r="L57" s="4" t="e">
        <f t="shared" si="17"/>
        <v>#DIV/0!</v>
      </c>
      <c r="M57" s="4" t="e">
        <f t="shared" si="17"/>
        <v>#DIV/0!</v>
      </c>
      <c r="N57" s="4" t="e">
        <f t="shared" si="17"/>
        <v>#DIV/0!</v>
      </c>
      <c r="O57" s="4" t="e">
        <f t="shared" si="17"/>
        <v>#DIV/0!</v>
      </c>
      <c r="P57" s="4" t="e">
        <f t="shared" si="17"/>
        <v>#DIV/0!</v>
      </c>
      <c r="Q57" s="4" t="e">
        <f t="shared" si="17"/>
        <v>#DIV/0!</v>
      </c>
      <c r="R57" s="4" t="e">
        <f t="shared" si="17"/>
        <v>#DIV/0!</v>
      </c>
      <c r="S57" s="4" t="e">
        <f t="shared" si="17"/>
        <v>#DIV/0!</v>
      </c>
      <c r="T57" s="4" t="e">
        <f t="shared" si="17"/>
        <v>#DIV/0!</v>
      </c>
      <c r="U57" s="4" t="e">
        <f t="shared" si="17"/>
        <v>#DIV/0!</v>
      </c>
      <c r="V57" s="4" t="e">
        <f t="shared" si="17"/>
        <v>#DIV/0!</v>
      </c>
      <c r="W57" s="4" t="e">
        <f t="shared" si="17"/>
        <v>#DIV/0!</v>
      </c>
      <c r="X57" s="4" t="e">
        <f>X53+X55</f>
        <v>#DIV/0!</v>
      </c>
      <c r="Y57" s="4" t="e">
        <f t="shared" ref="Y57" si="18">Y53+Y55</f>
        <v>#DIV/0!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 t="e">
        <f>F49+F55</f>
        <v>#DIV/0!</v>
      </c>
      <c r="G59" s="4" t="e">
        <f t="shared" ref="G59:W59" si="19">G49+G55</f>
        <v>#DIV/0!</v>
      </c>
      <c r="H59" s="4" t="e">
        <f t="shared" si="19"/>
        <v>#DIV/0!</v>
      </c>
      <c r="I59" s="4" t="e">
        <f t="shared" si="19"/>
        <v>#DIV/0!</v>
      </c>
      <c r="J59" s="4" t="e">
        <f t="shared" si="19"/>
        <v>#DIV/0!</v>
      </c>
      <c r="K59" s="4" t="e">
        <f t="shared" si="19"/>
        <v>#DIV/0!</v>
      </c>
      <c r="L59" s="4" t="e">
        <f t="shared" si="19"/>
        <v>#DIV/0!</v>
      </c>
      <c r="M59" s="4" t="e">
        <f t="shared" si="19"/>
        <v>#DIV/0!</v>
      </c>
      <c r="N59" s="4" t="e">
        <f t="shared" si="19"/>
        <v>#DIV/0!</v>
      </c>
      <c r="O59" s="4" t="e">
        <f t="shared" si="19"/>
        <v>#DIV/0!</v>
      </c>
      <c r="P59" s="4" t="e">
        <f t="shared" si="19"/>
        <v>#DIV/0!</v>
      </c>
      <c r="Q59" s="4" t="e">
        <f t="shared" si="19"/>
        <v>#DIV/0!</v>
      </c>
      <c r="R59" s="4" t="e">
        <f t="shared" si="19"/>
        <v>#DIV/0!</v>
      </c>
      <c r="S59" s="4" t="e">
        <f t="shared" si="19"/>
        <v>#DIV/0!</v>
      </c>
      <c r="T59" s="4" t="e">
        <f t="shared" si="19"/>
        <v>#DIV/0!</v>
      </c>
      <c r="U59" s="4" t="e">
        <f t="shared" si="19"/>
        <v>#DIV/0!</v>
      </c>
      <c r="V59" s="4" t="e">
        <f t="shared" si="19"/>
        <v>#DIV/0!</v>
      </c>
      <c r="W59" s="4" t="e">
        <f t="shared" si="19"/>
        <v>#DIV/0!</v>
      </c>
      <c r="X59" s="4" t="e">
        <f>X49+X55</f>
        <v>#DIV/0!</v>
      </c>
      <c r="Y59" s="4" t="e">
        <f t="shared" ref="Y59" si="20">Y49+Y55</f>
        <v>#DIV/0!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0</v>
      </c>
      <c r="D61" s="4">
        <f t="shared" ref="D61:X61" si="21">D40+D59</f>
        <v>0</v>
      </c>
      <c r="E61" s="4">
        <f t="shared" si="21"/>
        <v>0</v>
      </c>
      <c r="F61" s="4" t="e">
        <f t="shared" si="21"/>
        <v>#DIV/0!</v>
      </c>
      <c r="G61" s="4" t="e">
        <f t="shared" si="21"/>
        <v>#DIV/0!</v>
      </c>
      <c r="H61" s="4" t="e">
        <f t="shared" si="21"/>
        <v>#DIV/0!</v>
      </c>
      <c r="I61" s="4" t="e">
        <f t="shared" si="21"/>
        <v>#DIV/0!</v>
      </c>
      <c r="J61" s="4" t="e">
        <f t="shared" si="21"/>
        <v>#DIV/0!</v>
      </c>
      <c r="K61" s="4" t="e">
        <f t="shared" si="21"/>
        <v>#DIV/0!</v>
      </c>
      <c r="L61" s="4" t="e">
        <f t="shared" si="21"/>
        <v>#DIV/0!</v>
      </c>
      <c r="M61" s="4" t="e">
        <f t="shared" si="21"/>
        <v>#DIV/0!</v>
      </c>
      <c r="N61" s="4" t="e">
        <f t="shared" si="21"/>
        <v>#DIV/0!</v>
      </c>
      <c r="O61" s="4" t="e">
        <f t="shared" si="21"/>
        <v>#DIV/0!</v>
      </c>
      <c r="P61" s="4" t="e">
        <f t="shared" si="21"/>
        <v>#DIV/0!</v>
      </c>
      <c r="Q61" s="4" t="e">
        <f t="shared" si="21"/>
        <v>#DIV/0!</v>
      </c>
      <c r="R61" s="4" t="e">
        <f t="shared" si="21"/>
        <v>#DIV/0!</v>
      </c>
      <c r="S61" s="4" t="e">
        <f t="shared" si="21"/>
        <v>#DIV/0!</v>
      </c>
      <c r="T61" s="4" t="e">
        <f t="shared" si="21"/>
        <v>#DIV/0!</v>
      </c>
      <c r="U61" s="4" t="e">
        <f t="shared" si="21"/>
        <v>#DIV/0!</v>
      </c>
      <c r="V61" s="4" t="e">
        <f t="shared" si="21"/>
        <v>#DIV/0!</v>
      </c>
      <c r="W61" s="4" t="e">
        <f t="shared" si="21"/>
        <v>#DIV/0!</v>
      </c>
      <c r="X61" s="4" t="e">
        <f t="shared" si="21"/>
        <v>#DIV/0!</v>
      </c>
      <c r="Y61" s="4" t="e">
        <f>Y40+Y59</f>
        <v>#DIV/0!</v>
      </c>
    </row>
    <row r="62" spans="1:28" x14ac:dyDescent="0.25">
      <c r="A62" t="s">
        <v>73</v>
      </c>
      <c r="C62" s="4">
        <f>C61</f>
        <v>0</v>
      </c>
      <c r="D62" s="4">
        <f>D61+C62</f>
        <v>0</v>
      </c>
      <c r="E62" s="4">
        <f t="shared" ref="E62:Y62" si="22">E61+D62</f>
        <v>0</v>
      </c>
      <c r="F62" s="4" t="e">
        <f t="shared" si="22"/>
        <v>#DIV/0!</v>
      </c>
      <c r="G62" s="4" t="e">
        <f t="shared" si="22"/>
        <v>#DIV/0!</v>
      </c>
      <c r="H62" s="4" t="e">
        <f t="shared" si="22"/>
        <v>#DIV/0!</v>
      </c>
      <c r="I62" s="4" t="e">
        <f t="shared" si="22"/>
        <v>#DIV/0!</v>
      </c>
      <c r="J62" s="4" t="e">
        <f t="shared" si="22"/>
        <v>#DIV/0!</v>
      </c>
      <c r="K62" s="4" t="e">
        <f t="shared" si="22"/>
        <v>#DIV/0!</v>
      </c>
      <c r="L62" s="4" t="e">
        <f t="shared" si="22"/>
        <v>#DIV/0!</v>
      </c>
      <c r="M62" s="4" t="e">
        <f t="shared" si="22"/>
        <v>#DIV/0!</v>
      </c>
      <c r="N62" s="4" t="e">
        <f t="shared" si="22"/>
        <v>#DIV/0!</v>
      </c>
      <c r="O62" s="4" t="e">
        <f t="shared" si="22"/>
        <v>#DIV/0!</v>
      </c>
      <c r="P62" s="4" t="e">
        <f t="shared" si="22"/>
        <v>#DIV/0!</v>
      </c>
      <c r="Q62" s="4" t="e">
        <f t="shared" si="22"/>
        <v>#DIV/0!</v>
      </c>
      <c r="R62" s="4" t="e">
        <f t="shared" si="22"/>
        <v>#DIV/0!</v>
      </c>
      <c r="S62" s="4" t="e">
        <f t="shared" si="22"/>
        <v>#DIV/0!</v>
      </c>
      <c r="T62" s="4" t="e">
        <f t="shared" si="22"/>
        <v>#DIV/0!</v>
      </c>
      <c r="U62" s="4" t="e">
        <f t="shared" si="22"/>
        <v>#DIV/0!</v>
      </c>
      <c r="V62" s="4" t="e">
        <f t="shared" si="22"/>
        <v>#DIV/0!</v>
      </c>
      <c r="W62" s="4" t="e">
        <f t="shared" si="22"/>
        <v>#DIV/0!</v>
      </c>
      <c r="X62" s="4" t="e">
        <f t="shared" si="22"/>
        <v>#DIV/0!</v>
      </c>
      <c r="Y62" s="4" t="e">
        <f t="shared" si="22"/>
        <v>#DIV/0!</v>
      </c>
    </row>
    <row r="64" spans="1:28" x14ac:dyDescent="0.25">
      <c r="A64" t="s">
        <v>42</v>
      </c>
      <c r="B64" s="7">
        <f>B90</f>
        <v>0</v>
      </c>
    </row>
    <row r="65" spans="1:25" x14ac:dyDescent="0.25">
      <c r="A65" t="s">
        <v>43</v>
      </c>
      <c r="B65">
        <v>1</v>
      </c>
      <c r="C65" s="1">
        <f>B65*(1+$B$64)</f>
        <v>1</v>
      </c>
      <c r="D65" s="1">
        <f>C65*(1+$B$64)</f>
        <v>1</v>
      </c>
      <c r="E65" s="1">
        <f t="shared" ref="E65:Y65" si="23">D65*(1+$B$64)</f>
        <v>1</v>
      </c>
      <c r="F65" s="1">
        <f t="shared" si="23"/>
        <v>1</v>
      </c>
      <c r="G65" s="1">
        <f t="shared" si="23"/>
        <v>1</v>
      </c>
      <c r="H65" s="1">
        <f t="shared" si="23"/>
        <v>1</v>
      </c>
      <c r="I65" s="1">
        <f t="shared" si="23"/>
        <v>1</v>
      </c>
      <c r="J65" s="1">
        <f t="shared" si="23"/>
        <v>1</v>
      </c>
      <c r="K65" s="1">
        <f t="shared" si="23"/>
        <v>1</v>
      </c>
      <c r="L65" s="1">
        <f t="shared" si="23"/>
        <v>1</v>
      </c>
      <c r="M65" s="1">
        <f t="shared" si="23"/>
        <v>1</v>
      </c>
      <c r="N65" s="1">
        <f t="shared" si="23"/>
        <v>1</v>
      </c>
      <c r="O65" s="1">
        <f t="shared" si="23"/>
        <v>1</v>
      </c>
      <c r="P65" s="1">
        <f t="shared" si="23"/>
        <v>1</v>
      </c>
      <c r="Q65" s="1">
        <f t="shared" si="23"/>
        <v>1</v>
      </c>
      <c r="R65" s="1">
        <f t="shared" si="23"/>
        <v>1</v>
      </c>
      <c r="S65" s="1">
        <f t="shared" si="23"/>
        <v>1</v>
      </c>
      <c r="T65" s="1">
        <f t="shared" si="23"/>
        <v>1</v>
      </c>
      <c r="U65" s="1">
        <f t="shared" si="23"/>
        <v>1</v>
      </c>
      <c r="V65" s="1">
        <f t="shared" si="23"/>
        <v>1</v>
      </c>
      <c r="W65" s="1">
        <f t="shared" si="23"/>
        <v>1</v>
      </c>
      <c r="X65" s="1">
        <f t="shared" si="23"/>
        <v>1</v>
      </c>
      <c r="Y65" s="1">
        <f t="shared" si="23"/>
        <v>1</v>
      </c>
    </row>
    <row r="67" spans="1:25" x14ac:dyDescent="0.25">
      <c r="A67" t="s">
        <v>44</v>
      </c>
      <c r="B67" t="s">
        <v>24</v>
      </c>
      <c r="C67" s="4">
        <f>C61/C65</f>
        <v>0</v>
      </c>
      <c r="D67" s="4">
        <f t="shared" ref="D67:Y67" si="24">D61/D65</f>
        <v>0</v>
      </c>
      <c r="E67" s="4">
        <f t="shared" si="24"/>
        <v>0</v>
      </c>
      <c r="F67" s="4" t="e">
        <f t="shared" si="24"/>
        <v>#DIV/0!</v>
      </c>
      <c r="G67" s="4" t="e">
        <f t="shared" si="24"/>
        <v>#DIV/0!</v>
      </c>
      <c r="H67" s="4" t="e">
        <f t="shared" si="24"/>
        <v>#DIV/0!</v>
      </c>
      <c r="I67" s="4" t="e">
        <f t="shared" si="24"/>
        <v>#DIV/0!</v>
      </c>
      <c r="J67" s="4" t="e">
        <f t="shared" si="24"/>
        <v>#DIV/0!</v>
      </c>
      <c r="K67" s="4" t="e">
        <f t="shared" si="24"/>
        <v>#DIV/0!</v>
      </c>
      <c r="L67" s="4" t="e">
        <f t="shared" si="24"/>
        <v>#DIV/0!</v>
      </c>
      <c r="M67" s="4" t="e">
        <f t="shared" si="24"/>
        <v>#DIV/0!</v>
      </c>
      <c r="N67" s="4" t="e">
        <f t="shared" si="24"/>
        <v>#DIV/0!</v>
      </c>
      <c r="O67" s="4" t="e">
        <f t="shared" si="24"/>
        <v>#DIV/0!</v>
      </c>
      <c r="P67" s="4" t="e">
        <f t="shared" si="24"/>
        <v>#DIV/0!</v>
      </c>
      <c r="Q67" s="4" t="e">
        <f t="shared" si="24"/>
        <v>#DIV/0!</v>
      </c>
      <c r="R67" s="4" t="e">
        <f t="shared" si="24"/>
        <v>#DIV/0!</v>
      </c>
      <c r="S67" s="4" t="e">
        <f t="shared" si="24"/>
        <v>#DIV/0!</v>
      </c>
      <c r="T67" s="4" t="e">
        <f t="shared" si="24"/>
        <v>#DIV/0!</v>
      </c>
      <c r="U67" s="4" t="e">
        <f t="shared" si="24"/>
        <v>#DIV/0!</v>
      </c>
      <c r="V67" s="4" t="e">
        <f t="shared" si="24"/>
        <v>#DIV/0!</v>
      </c>
      <c r="W67" s="4" t="e">
        <f t="shared" si="24"/>
        <v>#DIV/0!</v>
      </c>
      <c r="X67" s="4" t="e">
        <f t="shared" si="24"/>
        <v>#DIV/0!</v>
      </c>
      <c r="Y67" s="4" t="e">
        <f t="shared" si="24"/>
        <v>#DIV/0!</v>
      </c>
    </row>
    <row r="69" spans="1:25" x14ac:dyDescent="0.25">
      <c r="A69" t="s">
        <v>45</v>
      </c>
      <c r="B69" t="s">
        <v>24</v>
      </c>
      <c r="C69" s="4" t="e">
        <f>SUM(C67:Y67)</f>
        <v>#DIV/0!</v>
      </c>
    </row>
    <row r="70" spans="1:25" x14ac:dyDescent="0.25">
      <c r="A70" t="s">
        <v>46</v>
      </c>
      <c r="B70" t="s">
        <v>4</v>
      </c>
      <c r="C70" s="6" t="e">
        <f>IRR(C61:Y61,0.1)</f>
        <v>#VALUE!</v>
      </c>
    </row>
    <row r="72" spans="1:25" x14ac:dyDescent="0.25">
      <c r="A72" t="s">
        <v>72</v>
      </c>
    </row>
    <row r="74" spans="1:25" x14ac:dyDescent="0.25">
      <c r="A74" t="s">
        <v>89</v>
      </c>
      <c r="B74" s="2"/>
    </row>
    <row r="75" spans="1:25" x14ac:dyDescent="0.25">
      <c r="A75" t="s">
        <v>90</v>
      </c>
      <c r="B75" s="1"/>
    </row>
    <row r="76" spans="1:25" x14ac:dyDescent="0.25">
      <c r="A76" t="s">
        <v>91</v>
      </c>
      <c r="B76" s="2"/>
    </row>
    <row r="77" spans="1:25" x14ac:dyDescent="0.25">
      <c r="A77" t="s">
        <v>92</v>
      </c>
      <c r="B77" s="2"/>
    </row>
    <row r="79" spans="1:25" x14ac:dyDescent="0.25">
      <c r="A79" s="23" t="s">
        <v>42</v>
      </c>
      <c r="B79" s="20"/>
    </row>
    <row r="80" spans="1:25" x14ac:dyDescent="0.25">
      <c r="A80" s="20"/>
      <c r="B80" s="20"/>
    </row>
    <row r="81" spans="1:8" x14ac:dyDescent="0.25">
      <c r="A81" s="20" t="s">
        <v>98</v>
      </c>
      <c r="B81" s="21">
        <v>0</v>
      </c>
    </row>
    <row r="82" spans="1:8" x14ac:dyDescent="0.25">
      <c r="A82" s="20" t="s">
        <v>54</v>
      </c>
      <c r="B82" s="21">
        <v>0</v>
      </c>
    </row>
    <row r="83" spans="1:8" x14ac:dyDescent="0.25">
      <c r="A83" s="20" t="s">
        <v>99</v>
      </c>
      <c r="B83" s="22">
        <f>B81*(1-B82)</f>
        <v>0</v>
      </c>
    </row>
    <row r="84" spans="1:8" x14ac:dyDescent="0.25">
      <c r="A84" s="20"/>
      <c r="B84" s="20"/>
    </row>
    <row r="85" spans="1:8" x14ac:dyDescent="0.25">
      <c r="A85" s="20" t="s">
        <v>47</v>
      </c>
      <c r="B85" s="21">
        <v>0</v>
      </c>
    </row>
    <row r="86" spans="1:8" x14ac:dyDescent="0.25">
      <c r="A86" s="20"/>
      <c r="B86" s="20"/>
    </row>
    <row r="87" spans="1:8" x14ac:dyDescent="0.25">
      <c r="A87" s="20" t="s">
        <v>100</v>
      </c>
      <c r="B87" s="21">
        <v>0.5</v>
      </c>
    </row>
    <row r="88" spans="1:8" x14ac:dyDescent="0.25">
      <c r="A88" s="20" t="s">
        <v>101</v>
      </c>
      <c r="B88" s="21">
        <f>100%-B87</f>
        <v>0.5</v>
      </c>
    </row>
    <row r="89" spans="1:8" x14ac:dyDescent="0.25">
      <c r="A89" s="20"/>
      <c r="B89" s="20"/>
    </row>
    <row r="90" spans="1:8" x14ac:dyDescent="0.25">
      <c r="A90" s="20" t="s">
        <v>16</v>
      </c>
      <c r="B90" s="24">
        <f>(B83*B87)+(B88*B85)</f>
        <v>0</v>
      </c>
    </row>
    <row r="93" spans="1:8" x14ac:dyDescent="0.25">
      <c r="B93" s="5" t="s">
        <v>3</v>
      </c>
    </row>
    <row r="94" spans="1:8" x14ac:dyDescent="0.25">
      <c r="B94" s="2">
        <v>0.2</v>
      </c>
      <c r="C94" s="2">
        <v>0.3</v>
      </c>
      <c r="D94" s="2">
        <v>0.4</v>
      </c>
      <c r="E94" s="2">
        <v>0.5</v>
      </c>
      <c r="F94" s="2">
        <v>0.6</v>
      </c>
      <c r="G94" s="2">
        <v>0.7</v>
      </c>
      <c r="H94" s="2">
        <v>0.8</v>
      </c>
    </row>
    <row r="95" spans="1:8" x14ac:dyDescent="0.25">
      <c r="A95" s="5" t="s">
        <v>88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9" sqref="B19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96</v>
      </c>
      <c r="B5" s="7">
        <v>0.08</v>
      </c>
    </row>
    <row r="6" spans="1:2" x14ac:dyDescent="0.25">
      <c r="A6" t="s">
        <v>48</v>
      </c>
      <c r="B6" s="7">
        <v>1.7500000000000002E-2</v>
      </c>
    </row>
    <row r="7" spans="1:2" x14ac:dyDescent="0.25">
      <c r="A7" t="s">
        <v>49</v>
      </c>
      <c r="B7">
        <v>0.49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4.8125000000000001E-2</v>
      </c>
    </row>
    <row r="11" spans="1:2" x14ac:dyDescent="0.25">
      <c r="A11" t="s">
        <v>50</v>
      </c>
      <c r="B11" s="7">
        <v>0.04</v>
      </c>
    </row>
    <row r="12" spans="1:2" x14ac:dyDescent="0.25">
      <c r="A12" t="s">
        <v>54</v>
      </c>
      <c r="B12" s="2">
        <v>0.2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3.2000000000000001E-2</v>
      </c>
    </row>
    <row r="16" spans="1:2" x14ac:dyDescent="0.25">
      <c r="A16" t="s">
        <v>16</v>
      </c>
      <c r="B16" s="7">
        <f>(B14*B18)+(B9*B19)</f>
        <v>4.0062500000000001E-2</v>
      </c>
    </row>
    <row r="18" spans="1:2" x14ac:dyDescent="0.25">
      <c r="A18" t="s">
        <v>52</v>
      </c>
      <c r="B18" s="2">
        <v>0.5</v>
      </c>
    </row>
    <row r="19" spans="1:2" x14ac:dyDescent="0.25">
      <c r="A19" t="s">
        <v>53</v>
      </c>
      <c r="B19" s="2">
        <f>1-B18</f>
        <v>0.5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topLeftCell="A7" workbookViewId="0">
      <selection activeCell="B20" sqref="B20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66</v>
      </c>
    </row>
    <row r="3" spans="1:2" x14ac:dyDescent="0.25">
      <c r="B3" t="s">
        <v>57</v>
      </c>
    </row>
    <row r="4" spans="1:2" x14ac:dyDescent="0.25">
      <c r="A4" t="s">
        <v>58</v>
      </c>
      <c r="B4">
        <v>978</v>
      </c>
    </row>
    <row r="5" spans="1:2" x14ac:dyDescent="0.25">
      <c r="A5" t="s">
        <v>61</v>
      </c>
      <c r="B5">
        <v>1877</v>
      </c>
    </row>
    <row r="6" spans="1:2" x14ac:dyDescent="0.25">
      <c r="A6" t="s">
        <v>63</v>
      </c>
      <c r="B6">
        <v>2534</v>
      </c>
    </row>
    <row r="7" spans="1:2" x14ac:dyDescent="0.25">
      <c r="A7" t="s">
        <v>65</v>
      </c>
      <c r="B7">
        <v>3123</v>
      </c>
    </row>
    <row r="8" spans="1:2" x14ac:dyDescent="0.25">
      <c r="A8" t="s">
        <v>56</v>
      </c>
      <c r="B8">
        <v>3636</v>
      </c>
    </row>
    <row r="9" spans="1:2" x14ac:dyDescent="0.25">
      <c r="A9" t="s">
        <v>60</v>
      </c>
      <c r="B9">
        <v>4985</v>
      </c>
    </row>
    <row r="10" spans="1:2" x14ac:dyDescent="0.25">
      <c r="A10" t="s">
        <v>59</v>
      </c>
      <c r="B10">
        <v>5945</v>
      </c>
    </row>
    <row r="11" spans="1:2" x14ac:dyDescent="0.25">
      <c r="A11" t="s">
        <v>62</v>
      </c>
      <c r="B11">
        <v>6628</v>
      </c>
    </row>
    <row r="12" spans="1:2" x14ac:dyDescent="0.25">
      <c r="A12" t="s">
        <v>64</v>
      </c>
      <c r="B12">
        <v>8843</v>
      </c>
    </row>
    <row r="18" spans="1:3" x14ac:dyDescent="0.25">
      <c r="A18" t="s">
        <v>67</v>
      </c>
    </row>
    <row r="19" spans="1:3" x14ac:dyDescent="0.25">
      <c r="B19" t="s">
        <v>69</v>
      </c>
      <c r="C19" t="s">
        <v>68</v>
      </c>
    </row>
    <row r="20" spans="1:3" x14ac:dyDescent="0.25">
      <c r="A20" t="s">
        <v>58</v>
      </c>
      <c r="B20">
        <v>11</v>
      </c>
      <c r="C20">
        <v>3.5</v>
      </c>
    </row>
    <row r="21" spans="1:3" x14ac:dyDescent="0.25">
      <c r="A21" t="s">
        <v>63</v>
      </c>
      <c r="B21">
        <v>23.4</v>
      </c>
      <c r="C21">
        <v>0</v>
      </c>
    </row>
    <row r="22" spans="1:3" x14ac:dyDescent="0.25">
      <c r="A22" t="s">
        <v>61</v>
      </c>
      <c r="B22">
        <v>39.700000000000003</v>
      </c>
      <c r="C22">
        <v>0</v>
      </c>
    </row>
    <row r="23" spans="1:3" x14ac:dyDescent="0.25">
      <c r="A23" t="s">
        <v>56</v>
      </c>
      <c r="B23">
        <v>42.1</v>
      </c>
      <c r="C23">
        <v>4.5999999999999996</v>
      </c>
    </row>
    <row r="24" spans="1:3" x14ac:dyDescent="0.25">
      <c r="A24" t="s">
        <v>62</v>
      </c>
      <c r="B24">
        <v>54</v>
      </c>
      <c r="C24">
        <v>0</v>
      </c>
    </row>
    <row r="25" spans="1:3" x14ac:dyDescent="0.25">
      <c r="A25" t="s">
        <v>59</v>
      </c>
      <c r="B25">
        <v>100.3</v>
      </c>
      <c r="C25">
        <v>2.2999999999999998</v>
      </c>
    </row>
    <row r="26" spans="1:3" x14ac:dyDescent="0.25">
      <c r="A26" t="s">
        <v>60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76</v>
      </c>
      <c r="C3" t="s">
        <v>82</v>
      </c>
      <c r="D3" t="s">
        <v>83</v>
      </c>
    </row>
    <row r="4" spans="1:4" x14ac:dyDescent="0.25">
      <c r="A4" t="s">
        <v>78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80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79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81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77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2023-03-02T15:43:21Z</dcterms:modified>
</cp:coreProperties>
</file>