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</sheets>
  <definedNames>
    <definedName name="is_seznam_1">'List1'!$A$2:$A$30</definedName>
  </definedNames>
  <calcPr fullCalcOnLoad="1"/>
</workbook>
</file>

<file path=xl/sharedStrings.xml><?xml version="1.0" encoding="utf-8"?>
<sst xmlns="http://schemas.openxmlformats.org/spreadsheetml/2006/main" count="94" uniqueCount="75">
  <si>
    <t>součet</t>
  </si>
  <si>
    <t>body ze cv.</t>
  </si>
  <si>
    <t>max 1 záp.</t>
  </si>
  <si>
    <t>Max 2 záp.</t>
  </si>
  <si>
    <t>1 záp.pís.</t>
  </si>
  <si>
    <t>opr.</t>
  </si>
  <si>
    <t>opr.2</t>
  </si>
  <si>
    <t>2 záp.pís.</t>
  </si>
  <si>
    <t>1sem</t>
  </si>
  <si>
    <t>1. záp.</t>
  </si>
  <si>
    <t>opr.1</t>
  </si>
  <si>
    <t>max1</t>
  </si>
  <si>
    <t>2. záp.</t>
  </si>
  <si>
    <t>max2</t>
  </si>
  <si>
    <t>zápočet</t>
  </si>
  <si>
    <t>celkem</t>
  </si>
  <si>
    <t>předpokládaný počet bodů</t>
  </si>
  <si>
    <t>předpokládaná známka</t>
  </si>
  <si>
    <t>známka</t>
  </si>
  <si>
    <t>Adamcová, Gabriela</t>
  </si>
  <si>
    <t>NE</t>
  </si>
  <si>
    <t>Baklík, Radim</t>
  </si>
  <si>
    <t>Baron, Larysa</t>
  </si>
  <si>
    <t>Fialová, Ladislava</t>
  </si>
  <si>
    <t>Fišerová, Gabriela</t>
  </si>
  <si>
    <t>Gavendová, Sabina</t>
  </si>
  <si>
    <t>Haklová, Markéta</t>
  </si>
  <si>
    <t>Hrůza, Martin</t>
  </si>
  <si>
    <t>Chrástová, Eva</t>
  </si>
  <si>
    <t>Jurčíková, Jana</t>
  </si>
  <si>
    <t>Juříková, Michaela</t>
  </si>
  <si>
    <t>Kervitcerová, Soňa</t>
  </si>
  <si>
    <t>Krajčovičová, Kristina</t>
  </si>
  <si>
    <t>Krajíčková, Iva</t>
  </si>
  <si>
    <t>Krčma, Lukáš</t>
  </si>
  <si>
    <t>Krůta, Marek</t>
  </si>
  <si>
    <t>Malíková, Lucie</t>
  </si>
  <si>
    <t>Malíková, Vendula</t>
  </si>
  <si>
    <t>Mandáková, Vojtěška</t>
  </si>
  <si>
    <t>Masarykova, Martina</t>
  </si>
  <si>
    <t>Meduna, Jan</t>
  </si>
  <si>
    <t>Nekudová, Monika</t>
  </si>
  <si>
    <t>Obšivačová, Petra</t>
  </si>
  <si>
    <t>Otřísalová, Martina</t>
  </si>
  <si>
    <t>Pauerova, Monika</t>
  </si>
  <si>
    <t>Pavlíková, Petra</t>
  </si>
  <si>
    <t>Pavlikovská, Martina</t>
  </si>
  <si>
    <t>Pivodová, Lenka</t>
  </si>
  <si>
    <t>Plášilová, Zuzana</t>
  </si>
  <si>
    <t>Prudilová, Vendula</t>
  </si>
  <si>
    <t>Russnáková, Lucie</t>
  </si>
  <si>
    <t>Rybková, Gabriela</t>
  </si>
  <si>
    <t>Ryplová, Lenka</t>
  </si>
  <si>
    <t>Sedláčková, Eva</t>
  </si>
  <si>
    <t>Sedlák, David</t>
  </si>
  <si>
    <t>Sikorová, Natalia</t>
  </si>
  <si>
    <t>Spurná, Gabriela</t>
  </si>
  <si>
    <t>Strouhalová, Kateřina</t>
  </si>
  <si>
    <t>Sychrová, Jana</t>
  </si>
  <si>
    <t>Šimková, Hana</t>
  </si>
  <si>
    <t>Šmerdová, Martina</t>
  </si>
  <si>
    <t>Taichmanová, Aneta</t>
  </si>
  <si>
    <t>Trtek, Tomáš</t>
  </si>
  <si>
    <t>B</t>
  </si>
  <si>
    <t>Uherka, Tomáš</t>
  </si>
  <si>
    <t>C</t>
  </si>
  <si>
    <t>Urbanec, Jaroslav</t>
  </si>
  <si>
    <t>D</t>
  </si>
  <si>
    <t>Urbánková, Nikola</t>
  </si>
  <si>
    <t>E</t>
  </si>
  <si>
    <t>Valošková, Naďa</t>
  </si>
  <si>
    <t>F</t>
  </si>
  <si>
    <t>Zemánková, Anežka</t>
  </si>
  <si>
    <t>Zemanová, Lucie</t>
  </si>
  <si>
    <t>Žondecká, Terezie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</si>
</sst>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2" borderId="2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164" fontId="0" fillId="0" borderId="4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3" fillId="2" borderId="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0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28125" style="1" customWidth="1"/>
    <col min="2" max="2" width="3.57421875" style="2" customWidth="1"/>
    <col min="3" max="14" width="3.7109375" style="2" customWidth="1"/>
    <col min="15" max="15" width="4.57421875" style="3" customWidth="1"/>
    <col min="16" max="16" width="5.28125" style="3" customWidth="1"/>
    <col min="17" max="17" width="10.140625" style="3" customWidth="1"/>
    <col min="18" max="19" width="7.421875" style="3" customWidth="1"/>
    <col min="20" max="24" width="5.140625" style="3" customWidth="1"/>
    <col min="25" max="25" width="6.00390625" style="1" customWidth="1"/>
    <col min="26" max="26" width="4.140625" style="3" hidden="1" customWidth="1"/>
    <col min="27" max="27" width="4.00390625" style="3" hidden="1" customWidth="1"/>
    <col min="28" max="32" width="9.140625" style="3" hidden="1" customWidth="1"/>
    <col min="33" max="33" width="6.57421875" style="1" customWidth="1"/>
    <col min="34" max="35" width="0" style="3" hidden="1" customWidth="1"/>
    <col min="36" max="36" width="0" style="4" hidden="1" customWidth="1"/>
    <col min="37" max="37" width="0" style="5" hidden="1" customWidth="1"/>
    <col min="38" max="16384" width="9.140625" style="3" customWidth="1"/>
  </cols>
  <sheetData>
    <row r="1" spans="1:38" ht="12.75">
      <c r="A1" s="6"/>
      <c r="B1" s="25">
        <v>1</v>
      </c>
      <c r="C1" s="25">
        <v>2</v>
      </c>
      <c r="D1" s="25">
        <v>3</v>
      </c>
      <c r="E1" s="25">
        <v>4</v>
      </c>
      <c r="F1" s="25">
        <v>5</v>
      </c>
      <c r="G1" s="25">
        <v>6</v>
      </c>
      <c r="H1" s="25">
        <v>7</v>
      </c>
      <c r="I1" s="25">
        <v>8</v>
      </c>
      <c r="J1" s="25">
        <v>9</v>
      </c>
      <c r="K1" s="25">
        <v>10</v>
      </c>
      <c r="L1" s="25">
        <v>11</v>
      </c>
      <c r="M1" s="25">
        <v>12</v>
      </c>
      <c r="N1" s="25">
        <v>13</v>
      </c>
      <c r="O1" s="8" t="s">
        <v>0</v>
      </c>
      <c r="P1" s="8" t="s">
        <v>1</v>
      </c>
      <c r="Q1" s="8" t="s">
        <v>2</v>
      </c>
      <c r="R1" s="8" t="s">
        <v>3</v>
      </c>
      <c r="S1" s="8" t="s">
        <v>4</v>
      </c>
      <c r="T1" s="8" t="s">
        <v>5</v>
      </c>
      <c r="U1" s="8" t="s">
        <v>6</v>
      </c>
      <c r="V1" s="8" t="s">
        <v>7</v>
      </c>
      <c r="W1" s="8" t="s">
        <v>5</v>
      </c>
      <c r="X1" s="8" t="s">
        <v>6</v>
      </c>
      <c r="Y1" s="6" t="s">
        <v>8</v>
      </c>
      <c r="Z1" s="8" t="s">
        <v>9</v>
      </c>
      <c r="AA1" s="8" t="s">
        <v>10</v>
      </c>
      <c r="AB1" s="8" t="s">
        <v>11</v>
      </c>
      <c r="AC1" s="8" t="s">
        <v>12</v>
      </c>
      <c r="AD1" s="8" t="s">
        <v>6</v>
      </c>
      <c r="AE1" s="8" t="s">
        <v>13</v>
      </c>
      <c r="AF1" s="8" t="s">
        <v>0</v>
      </c>
      <c r="AG1" s="6" t="s">
        <v>14</v>
      </c>
      <c r="AH1" s="8" t="s">
        <v>15</v>
      </c>
      <c r="AI1" s="8" t="s">
        <v>16</v>
      </c>
      <c r="AJ1" s="9" t="s">
        <v>17</v>
      </c>
      <c r="AK1" s="10" t="s">
        <v>18</v>
      </c>
      <c r="AL1" s="8"/>
    </row>
    <row r="2" spans="1:38" ht="12.75">
      <c r="A2" t="s">
        <v>19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8">
        <f aca="true" t="shared" si="0" ref="O2:O12">SUM(B2:N2)</f>
        <v>0</v>
      </c>
      <c r="P2" s="8">
        <f aca="true" t="shared" si="1" ref="P2:P12">O2/3</f>
        <v>0</v>
      </c>
      <c r="Q2" s="14">
        <f>MAX(S2:U2)</f>
        <v>2.7</v>
      </c>
      <c r="R2" s="14">
        <f aca="true" t="shared" si="2" ref="R2:R49">MAX(V2:X2)</f>
        <v>2.3</v>
      </c>
      <c r="S2" s="13">
        <v>2.7</v>
      </c>
      <c r="T2" s="13"/>
      <c r="U2" s="13"/>
      <c r="V2" s="13">
        <v>1.7</v>
      </c>
      <c r="W2" s="13">
        <v>1.1</v>
      </c>
      <c r="X2" s="13">
        <v>2.3</v>
      </c>
      <c r="Y2" s="6">
        <f aca="true" t="shared" si="3" ref="Y2:Y12">SUM(P2:R2)</f>
        <v>5</v>
      </c>
      <c r="Z2" s="15" t="s">
        <v>20</v>
      </c>
      <c r="AA2" s="8"/>
      <c r="AB2" s="8">
        <f aca="true" t="shared" si="4" ref="AB2:AB12">MAX(Z2:AA2)</f>
        <v>0</v>
      </c>
      <c r="AC2" s="8">
        <v>0</v>
      </c>
      <c r="AD2" s="8"/>
      <c r="AE2" s="8">
        <f aca="true" t="shared" si="5" ref="AE2:AE12">MAX(AC2:AD2)</f>
        <v>0</v>
      </c>
      <c r="AF2" s="8">
        <f aca="true" t="shared" si="6" ref="AF2:AF12">AB2+AE2</f>
        <v>0</v>
      </c>
      <c r="AG2" s="16" t="str">
        <f>IF(Y2&gt;=5,"ANO","NE")</f>
        <v>ANO</v>
      </c>
      <c r="AH2" s="8">
        <f aca="true" t="shared" si="7" ref="AH2:AH34">AF2+Y2</f>
        <v>5</v>
      </c>
      <c r="AI2" s="8">
        <f>AH2*50/10</f>
        <v>25</v>
      </c>
      <c r="AJ2" s="8"/>
      <c r="AK2" s="6"/>
      <c r="AL2" s="8"/>
    </row>
    <row r="3" spans="1:38" ht="12.75">
      <c r="A3" t="s">
        <v>21</v>
      </c>
      <c r="B3" s="17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8">
        <f t="shared" si="0"/>
        <v>1</v>
      </c>
      <c r="P3" s="8">
        <f t="shared" si="1"/>
        <v>0.3333333333333333</v>
      </c>
      <c r="Q3" s="14">
        <f>MAX(S3:U3)</f>
        <v>3.2</v>
      </c>
      <c r="R3" s="14">
        <f t="shared" si="2"/>
        <v>2.4</v>
      </c>
      <c r="S3" s="14">
        <v>3.2</v>
      </c>
      <c r="T3" s="14"/>
      <c r="U3" s="14"/>
      <c r="V3" s="14">
        <v>2.4</v>
      </c>
      <c r="W3" s="14"/>
      <c r="X3" s="14"/>
      <c r="Y3" s="6">
        <f t="shared" si="3"/>
        <v>5.933333333333334</v>
      </c>
      <c r="Z3" s="19" t="s">
        <v>20</v>
      </c>
      <c r="AA3" s="8"/>
      <c r="AB3" s="8">
        <f t="shared" si="4"/>
        <v>0</v>
      </c>
      <c r="AC3" s="8">
        <v>0</v>
      </c>
      <c r="AD3" s="8"/>
      <c r="AE3" s="8">
        <f t="shared" si="5"/>
        <v>0</v>
      </c>
      <c r="AF3" s="8">
        <f t="shared" si="6"/>
        <v>0</v>
      </c>
      <c r="AG3" s="16" t="str">
        <f>IF(Y3&gt;=5,"ANO","NE")</f>
        <v>ANO</v>
      </c>
      <c r="AH3" s="8">
        <f t="shared" si="7"/>
        <v>5.933333333333334</v>
      </c>
      <c r="AI3" s="8">
        <f>AH3*50/20</f>
        <v>14.833333333333334</v>
      </c>
      <c r="AJ3" s="8"/>
      <c r="AK3" s="6"/>
      <c r="AL3" s="8"/>
    </row>
    <row r="4" spans="1:38" ht="12.75">
      <c r="A4" t="s">
        <v>22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8">
        <f t="shared" si="0"/>
        <v>0</v>
      </c>
      <c r="P4" s="8">
        <f t="shared" si="1"/>
        <v>0</v>
      </c>
      <c r="Q4" s="14">
        <f>MAX(S4:U4)</f>
        <v>4.1</v>
      </c>
      <c r="R4" s="14">
        <f t="shared" si="2"/>
        <v>4</v>
      </c>
      <c r="S4" s="14">
        <v>4.1</v>
      </c>
      <c r="T4" s="14"/>
      <c r="U4" s="14"/>
      <c r="V4" s="14">
        <v>4</v>
      </c>
      <c r="W4" s="14"/>
      <c r="X4" s="14"/>
      <c r="Y4" s="6">
        <f t="shared" si="3"/>
        <v>8.1</v>
      </c>
      <c r="Z4" s="19" t="s">
        <v>20</v>
      </c>
      <c r="AA4" s="8"/>
      <c r="AB4" s="8">
        <f t="shared" si="4"/>
        <v>0</v>
      </c>
      <c r="AC4" s="8">
        <v>0</v>
      </c>
      <c r="AD4" s="8"/>
      <c r="AE4" s="8">
        <f t="shared" si="5"/>
        <v>0</v>
      </c>
      <c r="AF4" s="8">
        <f t="shared" si="6"/>
        <v>0</v>
      </c>
      <c r="AG4" s="16" t="str">
        <f>IF(Y4&gt;=5,"ANO","NE")</f>
        <v>ANO</v>
      </c>
      <c r="AH4" s="8">
        <f t="shared" si="7"/>
        <v>8.1</v>
      </c>
      <c r="AI4" s="8">
        <f>AH4*50/20</f>
        <v>20.25</v>
      </c>
      <c r="AJ4" s="8"/>
      <c r="AK4" s="6"/>
      <c r="AL4" s="8"/>
    </row>
    <row r="5" spans="1:38" ht="12.75">
      <c r="A5" t="s">
        <v>23</v>
      </c>
      <c r="B5" s="17"/>
      <c r="C5" s="18"/>
      <c r="D5" s="18"/>
      <c r="E5" s="18">
        <v>1</v>
      </c>
      <c r="F5" s="18"/>
      <c r="G5" s="18"/>
      <c r="H5" s="18"/>
      <c r="I5" s="18"/>
      <c r="J5" s="18"/>
      <c r="K5" s="18"/>
      <c r="L5" s="18"/>
      <c r="M5" s="18"/>
      <c r="N5" s="18"/>
      <c r="O5" s="8">
        <f t="shared" si="0"/>
        <v>1</v>
      </c>
      <c r="P5" s="8">
        <f t="shared" si="1"/>
        <v>0.3333333333333333</v>
      </c>
      <c r="Q5" s="14">
        <f>MAX(S5:U5)</f>
        <v>4.5</v>
      </c>
      <c r="R5" s="14">
        <f t="shared" si="2"/>
        <v>5</v>
      </c>
      <c r="S5" s="14">
        <v>4.5</v>
      </c>
      <c r="T5" s="14"/>
      <c r="U5" s="14"/>
      <c r="V5" s="14">
        <v>5</v>
      </c>
      <c r="W5" s="14"/>
      <c r="X5" s="14"/>
      <c r="Y5" s="6">
        <f t="shared" si="3"/>
        <v>9.833333333333332</v>
      </c>
      <c r="Z5" s="19" t="s">
        <v>20</v>
      </c>
      <c r="AA5" s="8"/>
      <c r="AB5" s="8">
        <f t="shared" si="4"/>
        <v>0</v>
      </c>
      <c r="AC5" s="8">
        <v>0</v>
      </c>
      <c r="AD5" s="8"/>
      <c r="AE5" s="8">
        <f t="shared" si="5"/>
        <v>0</v>
      </c>
      <c r="AF5" s="8">
        <f t="shared" si="6"/>
        <v>0</v>
      </c>
      <c r="AG5" s="16" t="str">
        <f>IF(Y5&gt;=5,"ANO","NE")</f>
        <v>ANO</v>
      </c>
      <c r="AH5" s="8">
        <f t="shared" si="7"/>
        <v>9.833333333333332</v>
      </c>
      <c r="AI5" s="8">
        <f>AH5*50/20</f>
        <v>24.583333333333332</v>
      </c>
      <c r="AJ5" s="8"/>
      <c r="AK5" s="6"/>
      <c r="AL5" s="8"/>
    </row>
    <row r="6" spans="1:38" ht="12.75">
      <c r="A6" t="s">
        <v>24</v>
      </c>
      <c r="B6" s="17"/>
      <c r="C6" s="18"/>
      <c r="D6" s="18"/>
      <c r="E6" s="18"/>
      <c r="F6" s="18">
        <v>1</v>
      </c>
      <c r="G6" s="18"/>
      <c r="H6" s="18"/>
      <c r="I6" s="18"/>
      <c r="J6" s="18"/>
      <c r="K6" s="18"/>
      <c r="L6" s="18"/>
      <c r="M6" s="18"/>
      <c r="N6" s="18"/>
      <c r="O6" s="8">
        <f t="shared" si="0"/>
        <v>1</v>
      </c>
      <c r="P6" s="8">
        <f t="shared" si="1"/>
        <v>0.3333333333333333</v>
      </c>
      <c r="Q6" s="14">
        <f>MAX(S6:U6)</f>
        <v>4.7</v>
      </c>
      <c r="R6" s="14">
        <f t="shared" si="2"/>
        <v>4.9</v>
      </c>
      <c r="S6" s="14">
        <v>4.7</v>
      </c>
      <c r="T6" s="14"/>
      <c r="U6" s="14"/>
      <c r="V6" s="14">
        <v>4.9</v>
      </c>
      <c r="W6" s="14"/>
      <c r="X6" s="14"/>
      <c r="Y6" s="6">
        <f t="shared" si="3"/>
        <v>9.933333333333334</v>
      </c>
      <c r="Z6" s="19" t="s">
        <v>20</v>
      </c>
      <c r="AA6" s="8"/>
      <c r="AB6" s="8">
        <f t="shared" si="4"/>
        <v>0</v>
      </c>
      <c r="AC6" s="8">
        <v>0</v>
      </c>
      <c r="AD6" s="8"/>
      <c r="AE6" s="8">
        <f t="shared" si="5"/>
        <v>0</v>
      </c>
      <c r="AF6" s="8">
        <f t="shared" si="6"/>
        <v>0</v>
      </c>
      <c r="AG6" s="16" t="str">
        <f aca="true" t="shared" si="8" ref="AG6:AG12">IF(Y6&gt;=5,"ANO","NE")</f>
        <v>ANO</v>
      </c>
      <c r="AH6" s="8">
        <f t="shared" si="7"/>
        <v>9.933333333333334</v>
      </c>
      <c r="AI6" s="8">
        <f>AH6*50/20</f>
        <v>24.833333333333336</v>
      </c>
      <c r="AJ6" s="8"/>
      <c r="AK6" s="6"/>
      <c r="AL6" s="8"/>
    </row>
    <row r="7" spans="1:38" ht="12.75">
      <c r="A7" t="s">
        <v>25</v>
      </c>
      <c r="B7" s="17"/>
      <c r="C7" s="18"/>
      <c r="D7" s="18"/>
      <c r="E7" s="18"/>
      <c r="F7" s="18">
        <v>1</v>
      </c>
      <c r="G7" s="18"/>
      <c r="H7" s="18"/>
      <c r="I7" s="18"/>
      <c r="J7" s="18"/>
      <c r="K7" s="18"/>
      <c r="L7" s="18"/>
      <c r="M7" s="18"/>
      <c r="N7" s="18"/>
      <c r="O7" s="8">
        <f t="shared" si="0"/>
        <v>1</v>
      </c>
      <c r="P7" s="8">
        <f t="shared" si="1"/>
        <v>0.3333333333333333</v>
      </c>
      <c r="Q7" s="14">
        <f aca="true" t="shared" si="9" ref="Q7:Q12">MAX(S7:U7)</f>
        <v>3.7</v>
      </c>
      <c r="R7" s="14">
        <f t="shared" si="2"/>
        <v>1.4</v>
      </c>
      <c r="S7" s="14">
        <v>3.7</v>
      </c>
      <c r="T7" s="14"/>
      <c r="U7" s="14"/>
      <c r="V7" s="14">
        <v>1.4</v>
      </c>
      <c r="W7" s="14"/>
      <c r="X7" s="14"/>
      <c r="Y7" s="6">
        <f t="shared" si="3"/>
        <v>5.433333333333334</v>
      </c>
      <c r="Z7" s="19" t="s">
        <v>20</v>
      </c>
      <c r="AA7" s="8"/>
      <c r="AB7" s="8">
        <f t="shared" si="4"/>
        <v>0</v>
      </c>
      <c r="AC7" s="8">
        <v>0</v>
      </c>
      <c r="AD7" s="8"/>
      <c r="AE7" s="8">
        <f t="shared" si="5"/>
        <v>0</v>
      </c>
      <c r="AF7" s="8">
        <f t="shared" si="6"/>
        <v>0</v>
      </c>
      <c r="AG7" s="16" t="str">
        <f t="shared" si="8"/>
        <v>ANO</v>
      </c>
      <c r="AH7" s="8">
        <f t="shared" si="7"/>
        <v>5.433333333333334</v>
      </c>
      <c r="AI7" s="8">
        <f>AH7*50/20</f>
        <v>13.583333333333334</v>
      </c>
      <c r="AJ7" s="8"/>
      <c r="AK7" s="6"/>
      <c r="AL7" s="8"/>
    </row>
    <row r="8" spans="1:38" ht="12.75">
      <c r="A8" t="s">
        <v>26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8">
        <f t="shared" si="0"/>
        <v>0</v>
      </c>
      <c r="P8" s="8">
        <f t="shared" si="1"/>
        <v>0</v>
      </c>
      <c r="Q8" s="14">
        <f t="shared" si="9"/>
        <v>3.4</v>
      </c>
      <c r="R8" s="14">
        <f t="shared" si="2"/>
        <v>3.2</v>
      </c>
      <c r="S8" s="14">
        <v>2.6</v>
      </c>
      <c r="T8" s="14">
        <v>3.4</v>
      </c>
      <c r="U8" s="14"/>
      <c r="V8" s="14">
        <v>0.2</v>
      </c>
      <c r="W8" s="14">
        <v>3.2</v>
      </c>
      <c r="X8" s="14"/>
      <c r="Y8" s="6">
        <f t="shared" si="3"/>
        <v>6.6</v>
      </c>
      <c r="Z8" s="19" t="s">
        <v>20</v>
      </c>
      <c r="AA8" s="8"/>
      <c r="AB8" s="8">
        <f t="shared" si="4"/>
        <v>0</v>
      </c>
      <c r="AC8" s="8">
        <v>0</v>
      </c>
      <c r="AD8" s="8"/>
      <c r="AE8" s="8">
        <f t="shared" si="5"/>
        <v>0</v>
      </c>
      <c r="AF8" s="8">
        <f t="shared" si="6"/>
        <v>0</v>
      </c>
      <c r="AG8" s="16" t="str">
        <f t="shared" si="8"/>
        <v>ANO</v>
      </c>
      <c r="AH8" s="8">
        <f t="shared" si="7"/>
        <v>6.6</v>
      </c>
      <c r="AI8" s="8">
        <f>AH8*50/10</f>
        <v>33</v>
      </c>
      <c r="AJ8" s="8"/>
      <c r="AK8" s="6"/>
      <c r="AL8" s="8"/>
    </row>
    <row r="9" spans="1:38" ht="12.75">
      <c r="A9" t="s">
        <v>27</v>
      </c>
      <c r="B9" s="17"/>
      <c r="C9" s="18"/>
      <c r="D9" s="18"/>
      <c r="E9" s="18">
        <v>0.5</v>
      </c>
      <c r="F9" s="18"/>
      <c r="G9" s="18"/>
      <c r="H9" s="18"/>
      <c r="I9" s="18"/>
      <c r="J9" s="18"/>
      <c r="K9" s="18"/>
      <c r="L9" s="18"/>
      <c r="M9" s="18"/>
      <c r="N9" s="18"/>
      <c r="O9" s="8">
        <f t="shared" si="0"/>
        <v>0.5</v>
      </c>
      <c r="P9" s="8">
        <f t="shared" si="1"/>
        <v>0.16666666666666666</v>
      </c>
      <c r="Q9" s="14">
        <f t="shared" si="9"/>
        <v>3.8</v>
      </c>
      <c r="R9" s="14">
        <f t="shared" si="2"/>
        <v>3.5</v>
      </c>
      <c r="S9" s="14">
        <v>3.8</v>
      </c>
      <c r="T9" s="14"/>
      <c r="U9" s="14"/>
      <c r="V9" s="14">
        <v>3.5</v>
      </c>
      <c r="W9" s="14"/>
      <c r="X9" s="14"/>
      <c r="Y9" s="6">
        <f t="shared" si="3"/>
        <v>7.466666666666667</v>
      </c>
      <c r="Z9" s="19" t="s">
        <v>20</v>
      </c>
      <c r="AA9" s="8"/>
      <c r="AB9" s="8">
        <f t="shared" si="4"/>
        <v>0</v>
      </c>
      <c r="AC9" s="8">
        <v>0</v>
      </c>
      <c r="AD9" s="8"/>
      <c r="AE9" s="8">
        <f t="shared" si="5"/>
        <v>0</v>
      </c>
      <c r="AF9" s="8">
        <f t="shared" si="6"/>
        <v>0</v>
      </c>
      <c r="AG9" s="16" t="str">
        <f t="shared" si="8"/>
        <v>ANO</v>
      </c>
      <c r="AH9" s="8">
        <f t="shared" si="7"/>
        <v>7.466666666666667</v>
      </c>
      <c r="AI9" s="8">
        <f aca="true" t="shared" si="10" ref="AI9:AI34">AH9*50/20</f>
        <v>18.666666666666664</v>
      </c>
      <c r="AJ9" s="8"/>
      <c r="AK9" s="6"/>
      <c r="AL9" s="8"/>
    </row>
    <row r="10" spans="1:38" s="20" customFormat="1" ht="12.75">
      <c r="A10" t="s">
        <v>28</v>
      </c>
      <c r="B10" s="17"/>
      <c r="C10" s="18"/>
      <c r="D10" s="18"/>
      <c r="E10" s="18"/>
      <c r="F10" s="18">
        <v>1</v>
      </c>
      <c r="G10" s="18"/>
      <c r="H10" s="18">
        <v>1</v>
      </c>
      <c r="I10" s="18"/>
      <c r="J10" s="18"/>
      <c r="K10" s="18"/>
      <c r="L10" s="18"/>
      <c r="M10" s="18"/>
      <c r="N10" s="18"/>
      <c r="O10" s="8">
        <f t="shared" si="0"/>
        <v>2</v>
      </c>
      <c r="P10" s="8">
        <f t="shared" si="1"/>
        <v>0.6666666666666666</v>
      </c>
      <c r="Q10" s="14">
        <f t="shared" si="9"/>
        <v>4.8</v>
      </c>
      <c r="R10" s="14">
        <f t="shared" si="2"/>
        <v>4.6</v>
      </c>
      <c r="S10" s="14">
        <v>4.8</v>
      </c>
      <c r="T10" s="14"/>
      <c r="U10" s="14"/>
      <c r="V10" s="14">
        <v>4.6</v>
      </c>
      <c r="W10" s="14"/>
      <c r="X10" s="14"/>
      <c r="Y10" s="6">
        <f t="shared" si="3"/>
        <v>10.066666666666666</v>
      </c>
      <c r="Z10" s="19" t="s">
        <v>20</v>
      </c>
      <c r="AA10" s="8"/>
      <c r="AB10" s="8">
        <f t="shared" si="4"/>
        <v>0</v>
      </c>
      <c r="AC10" s="8">
        <v>0</v>
      </c>
      <c r="AD10" s="8"/>
      <c r="AE10" s="8">
        <f t="shared" si="5"/>
        <v>0</v>
      </c>
      <c r="AF10" s="8">
        <f t="shared" si="6"/>
        <v>0</v>
      </c>
      <c r="AG10" s="16" t="str">
        <f t="shared" si="8"/>
        <v>ANO</v>
      </c>
      <c r="AH10" s="8">
        <f t="shared" si="7"/>
        <v>10.066666666666666</v>
      </c>
      <c r="AI10" s="8">
        <f t="shared" si="10"/>
        <v>25.166666666666664</v>
      </c>
      <c r="AJ10" s="8"/>
      <c r="AK10" s="6"/>
      <c r="AL10" s="8"/>
    </row>
    <row r="11" spans="1:38" ht="12.75">
      <c r="A11" t="s">
        <v>29</v>
      </c>
      <c r="B11" s="17"/>
      <c r="C11" s="18"/>
      <c r="D11" s="18"/>
      <c r="E11" s="18">
        <v>1</v>
      </c>
      <c r="F11" s="18">
        <v>1</v>
      </c>
      <c r="G11" s="18"/>
      <c r="H11" s="18"/>
      <c r="I11" s="18"/>
      <c r="J11" s="18"/>
      <c r="K11" s="18"/>
      <c r="L11" s="18"/>
      <c r="M11" s="18"/>
      <c r="N11" s="18"/>
      <c r="O11" s="8">
        <f t="shared" si="0"/>
        <v>2</v>
      </c>
      <c r="P11" s="8">
        <f t="shared" si="1"/>
        <v>0.6666666666666666</v>
      </c>
      <c r="Q11" s="14">
        <f t="shared" si="9"/>
        <v>4.2</v>
      </c>
      <c r="R11" s="14">
        <f t="shared" si="2"/>
        <v>5</v>
      </c>
      <c r="S11" s="14">
        <v>4.2</v>
      </c>
      <c r="T11" s="14"/>
      <c r="U11" s="14"/>
      <c r="V11" s="14">
        <v>5</v>
      </c>
      <c r="W11" s="14"/>
      <c r="X11" s="14"/>
      <c r="Y11" s="6">
        <f t="shared" si="3"/>
        <v>9.866666666666667</v>
      </c>
      <c r="Z11" s="19" t="s">
        <v>20</v>
      </c>
      <c r="AA11" s="8"/>
      <c r="AB11" s="8">
        <f t="shared" si="4"/>
        <v>0</v>
      </c>
      <c r="AC11" s="8">
        <v>0</v>
      </c>
      <c r="AD11" s="8"/>
      <c r="AE11" s="8">
        <f t="shared" si="5"/>
        <v>0</v>
      </c>
      <c r="AF11" s="8">
        <f t="shared" si="6"/>
        <v>0</v>
      </c>
      <c r="AG11" s="16" t="str">
        <f t="shared" si="8"/>
        <v>ANO</v>
      </c>
      <c r="AH11" s="8">
        <f t="shared" si="7"/>
        <v>9.866666666666667</v>
      </c>
      <c r="AI11" s="8">
        <f t="shared" si="10"/>
        <v>24.666666666666668</v>
      </c>
      <c r="AJ11" s="8"/>
      <c r="AK11" s="6"/>
      <c r="AL11" s="8"/>
    </row>
    <row r="12" spans="1:38" s="20" customFormat="1" ht="12.75">
      <c r="A12" t="s">
        <v>30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8">
        <f t="shared" si="0"/>
        <v>0</v>
      </c>
      <c r="P12" s="8">
        <f t="shared" si="1"/>
        <v>0</v>
      </c>
      <c r="Q12" s="14">
        <f t="shared" si="9"/>
        <v>5</v>
      </c>
      <c r="R12" s="14">
        <f t="shared" si="2"/>
        <v>4.2</v>
      </c>
      <c r="S12" s="14">
        <v>5</v>
      </c>
      <c r="T12" s="14"/>
      <c r="U12" s="14"/>
      <c r="V12" s="14">
        <v>4.2</v>
      </c>
      <c r="W12" s="14"/>
      <c r="X12" s="14"/>
      <c r="Y12" s="6">
        <f t="shared" si="3"/>
        <v>9.2</v>
      </c>
      <c r="Z12" s="19" t="s">
        <v>20</v>
      </c>
      <c r="AA12" s="8"/>
      <c r="AB12" s="8">
        <f t="shared" si="4"/>
        <v>0</v>
      </c>
      <c r="AC12" s="8">
        <v>0</v>
      </c>
      <c r="AD12" s="8"/>
      <c r="AE12" s="8">
        <f t="shared" si="5"/>
        <v>0</v>
      </c>
      <c r="AF12" s="8">
        <f t="shared" si="6"/>
        <v>0</v>
      </c>
      <c r="AG12" s="16" t="str">
        <f t="shared" si="8"/>
        <v>ANO</v>
      </c>
      <c r="AH12" s="8">
        <f t="shared" si="7"/>
        <v>9.2</v>
      </c>
      <c r="AI12" s="8">
        <f t="shared" si="10"/>
        <v>22.999999999999996</v>
      </c>
      <c r="AJ12" s="8"/>
      <c r="AK12" s="6"/>
      <c r="AL12" s="8"/>
    </row>
    <row r="13" spans="1:38" ht="12.75">
      <c r="A13" t="s">
        <v>31</v>
      </c>
      <c r="B13" s="7"/>
      <c r="C13" s="7"/>
      <c r="D13" s="7"/>
      <c r="E13" s="7">
        <v>2</v>
      </c>
      <c r="F13" s="7">
        <v>0.5</v>
      </c>
      <c r="G13" s="7"/>
      <c r="H13" s="7">
        <v>1</v>
      </c>
      <c r="I13" s="7">
        <v>1</v>
      </c>
      <c r="J13" s="7"/>
      <c r="K13" s="7"/>
      <c r="L13" s="7"/>
      <c r="M13" s="7"/>
      <c r="N13" s="7"/>
      <c r="O13" s="8">
        <f aca="true" t="shared" si="11" ref="O13:O51">SUM(B13:N13)</f>
        <v>4.5</v>
      </c>
      <c r="P13" s="8">
        <f aca="true" t="shared" si="12" ref="P13:P22">O13/3</f>
        <v>1.5</v>
      </c>
      <c r="Q13" s="14">
        <f aca="true" t="shared" si="13" ref="Q13:Q21">MAX(S13:U13)</f>
        <v>4.6</v>
      </c>
      <c r="R13" s="14">
        <f t="shared" si="2"/>
        <v>4.9</v>
      </c>
      <c r="S13" s="8">
        <v>4.6</v>
      </c>
      <c r="T13" s="8"/>
      <c r="U13" s="8"/>
      <c r="V13" s="8">
        <v>4.9</v>
      </c>
      <c r="W13" s="8"/>
      <c r="X13" s="8"/>
      <c r="Y13" s="6">
        <f aca="true" t="shared" si="14" ref="Y13:Y51">SUM(P13:R13)</f>
        <v>11</v>
      </c>
      <c r="Z13" s="8">
        <v>0</v>
      </c>
      <c r="AA13" s="8"/>
      <c r="AB13" s="8">
        <f aca="true" t="shared" si="15" ref="AB13:AB22">MAX(Z13:AA13)</f>
        <v>0</v>
      </c>
      <c r="AC13" s="8">
        <v>0</v>
      </c>
      <c r="AD13" s="8"/>
      <c r="AE13" s="8">
        <f aca="true" t="shared" si="16" ref="AE13:AE22">MAX(AC13:AD13)</f>
        <v>0</v>
      </c>
      <c r="AF13" s="8">
        <f aca="true" t="shared" si="17" ref="AF13:AF22">AB13+AE13</f>
        <v>0</v>
      </c>
      <c r="AG13" s="16" t="str">
        <f aca="true" t="shared" si="18" ref="AG13:AG22">IF(Y13&gt;=5,"ANO","NE")</f>
        <v>ANO</v>
      </c>
      <c r="AH13" s="8">
        <f t="shared" si="7"/>
        <v>11</v>
      </c>
      <c r="AI13" s="8">
        <f t="shared" si="10"/>
        <v>27.5</v>
      </c>
      <c r="AJ13" s="8"/>
      <c r="AK13" s="6"/>
      <c r="AL13" s="8"/>
    </row>
    <row r="14" spans="1:38" s="20" customFormat="1" ht="12.75">
      <c r="A14" t="s">
        <v>32</v>
      </c>
      <c r="B14" s="7"/>
      <c r="C14" s="7"/>
      <c r="D14" s="7">
        <v>1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8">
        <f t="shared" si="11"/>
        <v>1</v>
      </c>
      <c r="P14" s="8">
        <f t="shared" si="12"/>
        <v>0.3333333333333333</v>
      </c>
      <c r="Q14" s="14">
        <f t="shared" si="13"/>
        <v>3.1</v>
      </c>
      <c r="R14" s="14">
        <f t="shared" si="2"/>
        <v>2.2</v>
      </c>
      <c r="S14" s="8">
        <v>3.1</v>
      </c>
      <c r="T14" s="8"/>
      <c r="U14" s="8"/>
      <c r="V14" s="8">
        <v>2.2</v>
      </c>
      <c r="W14" s="8"/>
      <c r="X14" s="8"/>
      <c r="Y14" s="6">
        <f t="shared" si="14"/>
        <v>5.633333333333334</v>
      </c>
      <c r="Z14" s="8">
        <v>0</v>
      </c>
      <c r="AA14" s="8"/>
      <c r="AB14" s="8">
        <f t="shared" si="15"/>
        <v>0</v>
      </c>
      <c r="AC14" s="8">
        <v>0</v>
      </c>
      <c r="AD14" s="8"/>
      <c r="AE14" s="8">
        <f t="shared" si="16"/>
        <v>0</v>
      </c>
      <c r="AF14" s="8">
        <f t="shared" si="17"/>
        <v>0</v>
      </c>
      <c r="AG14" s="16" t="str">
        <f t="shared" si="18"/>
        <v>ANO</v>
      </c>
      <c r="AH14" s="8">
        <f t="shared" si="7"/>
        <v>5.633333333333334</v>
      </c>
      <c r="AI14" s="8">
        <f t="shared" si="10"/>
        <v>14.083333333333334</v>
      </c>
      <c r="AJ14" s="8"/>
      <c r="AK14" s="6"/>
      <c r="AL14" s="8"/>
    </row>
    <row r="15" spans="1:38" ht="12.75">
      <c r="A15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8">
        <f t="shared" si="11"/>
        <v>0</v>
      </c>
      <c r="P15" s="8">
        <f t="shared" si="12"/>
        <v>0</v>
      </c>
      <c r="Q15" s="14">
        <f t="shared" si="13"/>
        <v>2.5</v>
      </c>
      <c r="R15" s="14">
        <f t="shared" si="2"/>
        <v>3.6</v>
      </c>
      <c r="S15" s="8">
        <v>2.2</v>
      </c>
      <c r="T15" s="8">
        <v>2.5</v>
      </c>
      <c r="U15" s="8"/>
      <c r="V15" s="8">
        <v>0.3</v>
      </c>
      <c r="W15" s="8">
        <v>3.6</v>
      </c>
      <c r="X15" s="8"/>
      <c r="Y15" s="6">
        <f t="shared" si="14"/>
        <v>6.1</v>
      </c>
      <c r="Z15" s="8">
        <v>0</v>
      </c>
      <c r="AA15" s="8"/>
      <c r="AB15" s="8">
        <f t="shared" si="15"/>
        <v>0</v>
      </c>
      <c r="AC15" s="8">
        <v>0</v>
      </c>
      <c r="AD15" s="8"/>
      <c r="AE15" s="8">
        <f t="shared" si="16"/>
        <v>0</v>
      </c>
      <c r="AF15" s="8">
        <f t="shared" si="17"/>
        <v>0</v>
      </c>
      <c r="AG15" s="16" t="str">
        <f t="shared" si="18"/>
        <v>ANO</v>
      </c>
      <c r="AH15" s="8">
        <f t="shared" si="7"/>
        <v>6.1</v>
      </c>
      <c r="AI15" s="8">
        <f t="shared" si="10"/>
        <v>15.25</v>
      </c>
      <c r="AJ15" s="8"/>
      <c r="AK15" s="6"/>
      <c r="AL15" s="8"/>
    </row>
    <row r="16" spans="1:38" ht="12.75">
      <c r="A16" t="s">
        <v>34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8">
        <f t="shared" si="11"/>
        <v>0</v>
      </c>
      <c r="P16" s="8">
        <f t="shared" si="12"/>
        <v>0</v>
      </c>
      <c r="Q16" s="14">
        <f t="shared" si="13"/>
        <v>0.2</v>
      </c>
      <c r="R16" s="14">
        <f t="shared" si="2"/>
        <v>0</v>
      </c>
      <c r="S16" s="8">
        <v>0.2</v>
      </c>
      <c r="T16" s="8"/>
      <c r="U16" s="8"/>
      <c r="V16" s="8"/>
      <c r="W16" s="8"/>
      <c r="X16" s="8"/>
      <c r="Y16" s="6">
        <f t="shared" si="14"/>
        <v>0.2</v>
      </c>
      <c r="Z16" s="8">
        <v>0</v>
      </c>
      <c r="AA16" s="8"/>
      <c r="AB16" s="8">
        <f t="shared" si="15"/>
        <v>0</v>
      </c>
      <c r="AC16" s="8">
        <v>0</v>
      </c>
      <c r="AD16" s="8"/>
      <c r="AE16" s="8">
        <f t="shared" si="16"/>
        <v>0</v>
      </c>
      <c r="AF16" s="8">
        <f t="shared" si="17"/>
        <v>0</v>
      </c>
      <c r="AG16" s="16" t="str">
        <f t="shared" si="18"/>
        <v>NE</v>
      </c>
      <c r="AH16" s="8">
        <f t="shared" si="7"/>
        <v>0.2</v>
      </c>
      <c r="AI16" s="8">
        <f t="shared" si="10"/>
        <v>0.5</v>
      </c>
      <c r="AJ16" s="8"/>
      <c r="AK16" s="6"/>
      <c r="AL16" s="8"/>
    </row>
    <row r="17" spans="1:38" ht="12.75">
      <c r="A17" t="s">
        <v>35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>
        <f t="shared" si="11"/>
        <v>0</v>
      </c>
      <c r="P17" s="8">
        <f t="shared" si="12"/>
        <v>0</v>
      </c>
      <c r="Q17" s="14">
        <f t="shared" si="13"/>
        <v>0.5</v>
      </c>
      <c r="R17" s="14">
        <f t="shared" si="2"/>
        <v>0</v>
      </c>
      <c r="S17" s="8">
        <v>0.5</v>
      </c>
      <c r="T17" s="8"/>
      <c r="U17" s="8"/>
      <c r="V17" s="8"/>
      <c r="W17" s="8"/>
      <c r="X17" s="8"/>
      <c r="Y17" s="6">
        <f t="shared" si="14"/>
        <v>0.5</v>
      </c>
      <c r="Z17" s="8">
        <v>0</v>
      </c>
      <c r="AA17" s="8"/>
      <c r="AB17" s="8">
        <f t="shared" si="15"/>
        <v>0</v>
      </c>
      <c r="AC17" s="8">
        <v>0</v>
      </c>
      <c r="AD17" s="8"/>
      <c r="AE17" s="8">
        <f t="shared" si="16"/>
        <v>0</v>
      </c>
      <c r="AF17" s="8">
        <f t="shared" si="17"/>
        <v>0</v>
      </c>
      <c r="AG17" s="16" t="str">
        <f t="shared" si="18"/>
        <v>NE</v>
      </c>
      <c r="AH17" s="8">
        <f t="shared" si="7"/>
        <v>0.5</v>
      </c>
      <c r="AI17" s="8">
        <f t="shared" si="10"/>
        <v>1.25</v>
      </c>
      <c r="AJ17" s="8"/>
      <c r="AK17" s="6"/>
      <c r="AL17" s="8"/>
    </row>
    <row r="18" spans="1:38" ht="12.75">
      <c r="A18" t="s">
        <v>36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8">
        <f t="shared" si="11"/>
        <v>0</v>
      </c>
      <c r="P18" s="8">
        <f t="shared" si="12"/>
        <v>0</v>
      </c>
      <c r="Q18" s="14">
        <f t="shared" si="13"/>
        <v>4.4</v>
      </c>
      <c r="R18" s="14">
        <f t="shared" si="2"/>
        <v>3.6</v>
      </c>
      <c r="S18" s="8">
        <v>4.4</v>
      </c>
      <c r="T18" s="8"/>
      <c r="U18" s="8"/>
      <c r="V18" s="8">
        <v>3.6</v>
      </c>
      <c r="W18" s="8"/>
      <c r="X18" s="8"/>
      <c r="Y18" s="6">
        <f t="shared" si="14"/>
        <v>8</v>
      </c>
      <c r="Z18" s="8">
        <v>0</v>
      </c>
      <c r="AA18" s="8"/>
      <c r="AB18" s="8">
        <f t="shared" si="15"/>
        <v>0</v>
      </c>
      <c r="AC18" s="8">
        <v>0</v>
      </c>
      <c r="AD18" s="8"/>
      <c r="AE18" s="8">
        <f t="shared" si="16"/>
        <v>0</v>
      </c>
      <c r="AF18" s="8">
        <f t="shared" si="17"/>
        <v>0</v>
      </c>
      <c r="AG18" s="16" t="str">
        <f t="shared" si="18"/>
        <v>ANO</v>
      </c>
      <c r="AH18" s="8">
        <f t="shared" si="7"/>
        <v>8</v>
      </c>
      <c r="AI18" s="8">
        <f t="shared" si="10"/>
        <v>20</v>
      </c>
      <c r="AJ18" s="8"/>
      <c r="AK18" s="6"/>
      <c r="AL18" s="8"/>
    </row>
    <row r="19" spans="1:38" ht="12.75">
      <c r="A19" t="s">
        <v>37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>
        <f t="shared" si="11"/>
        <v>0</v>
      </c>
      <c r="P19" s="8">
        <f t="shared" si="12"/>
        <v>0</v>
      </c>
      <c r="Q19" s="14">
        <f t="shared" si="13"/>
        <v>3.9</v>
      </c>
      <c r="R19" s="14">
        <f t="shared" si="2"/>
        <v>2.9</v>
      </c>
      <c r="S19" s="8">
        <v>3.9</v>
      </c>
      <c r="T19" s="8"/>
      <c r="U19" s="8"/>
      <c r="V19" s="8">
        <v>0.9</v>
      </c>
      <c r="W19" s="8">
        <v>2.9</v>
      </c>
      <c r="X19" s="8"/>
      <c r="Y19" s="6">
        <f t="shared" si="14"/>
        <v>6.8</v>
      </c>
      <c r="Z19" s="8">
        <v>0</v>
      </c>
      <c r="AA19" s="8"/>
      <c r="AB19" s="8">
        <f t="shared" si="15"/>
        <v>0</v>
      </c>
      <c r="AC19" s="8">
        <v>0</v>
      </c>
      <c r="AD19" s="8"/>
      <c r="AE19" s="8">
        <f t="shared" si="16"/>
        <v>0</v>
      </c>
      <c r="AF19" s="8">
        <f t="shared" si="17"/>
        <v>0</v>
      </c>
      <c r="AG19" s="16" t="str">
        <f t="shared" si="18"/>
        <v>ANO</v>
      </c>
      <c r="AH19" s="8">
        <f t="shared" si="7"/>
        <v>6.8</v>
      </c>
      <c r="AI19" s="8">
        <f t="shared" si="10"/>
        <v>17</v>
      </c>
      <c r="AJ19" s="8"/>
      <c r="AK19" s="6"/>
      <c r="AL19" s="8"/>
    </row>
    <row r="20" spans="1:38" ht="12.75">
      <c r="A20" t="s">
        <v>38</v>
      </c>
      <c r="B20" s="7"/>
      <c r="C20" s="7"/>
      <c r="D20" s="7"/>
      <c r="E20" s="7">
        <v>1</v>
      </c>
      <c r="F20" s="7"/>
      <c r="G20" s="7"/>
      <c r="H20" s="7"/>
      <c r="I20" s="7"/>
      <c r="J20" s="7"/>
      <c r="K20" s="7"/>
      <c r="L20" s="7"/>
      <c r="M20" s="7"/>
      <c r="N20" s="7"/>
      <c r="O20" s="8">
        <f t="shared" si="11"/>
        <v>1</v>
      </c>
      <c r="P20" s="8">
        <f t="shared" si="12"/>
        <v>0.3333333333333333</v>
      </c>
      <c r="Q20" s="14">
        <f t="shared" si="13"/>
        <v>4.2</v>
      </c>
      <c r="R20" s="14">
        <f t="shared" si="2"/>
        <v>4.1</v>
      </c>
      <c r="S20" s="8">
        <v>4.2</v>
      </c>
      <c r="T20" s="8"/>
      <c r="U20" s="8"/>
      <c r="V20" s="8">
        <v>4.1</v>
      </c>
      <c r="W20" s="8"/>
      <c r="X20" s="8"/>
      <c r="Y20" s="6">
        <f t="shared" si="14"/>
        <v>8.633333333333333</v>
      </c>
      <c r="Z20" s="8">
        <v>0</v>
      </c>
      <c r="AA20" s="8"/>
      <c r="AB20" s="8">
        <f t="shared" si="15"/>
        <v>0</v>
      </c>
      <c r="AC20" s="8">
        <v>0</v>
      </c>
      <c r="AD20" s="8"/>
      <c r="AE20" s="8">
        <f t="shared" si="16"/>
        <v>0</v>
      </c>
      <c r="AF20" s="8">
        <f t="shared" si="17"/>
        <v>0</v>
      </c>
      <c r="AG20" s="16" t="str">
        <f t="shared" si="18"/>
        <v>ANO</v>
      </c>
      <c r="AH20" s="8">
        <f t="shared" si="7"/>
        <v>8.633333333333333</v>
      </c>
      <c r="AI20" s="8">
        <f t="shared" si="10"/>
        <v>21.583333333333332</v>
      </c>
      <c r="AJ20" s="8"/>
      <c r="AK20" s="6"/>
      <c r="AL20" s="8"/>
    </row>
    <row r="21" spans="1:38" ht="12.75">
      <c r="A21" t="s">
        <v>39</v>
      </c>
      <c r="B21" s="7"/>
      <c r="C21" s="7"/>
      <c r="D21" s="7"/>
      <c r="E21" s="7">
        <v>1</v>
      </c>
      <c r="F21" s="7"/>
      <c r="G21" s="7"/>
      <c r="H21" s="7">
        <v>0.5</v>
      </c>
      <c r="I21" s="7"/>
      <c r="J21" s="7"/>
      <c r="K21" s="7"/>
      <c r="L21" s="7"/>
      <c r="M21" s="7"/>
      <c r="N21" s="7"/>
      <c r="O21" s="8">
        <f t="shared" si="11"/>
        <v>1.5</v>
      </c>
      <c r="P21" s="8">
        <f t="shared" si="12"/>
        <v>0.5</v>
      </c>
      <c r="Q21" s="14">
        <f t="shared" si="13"/>
        <v>4.6</v>
      </c>
      <c r="R21" s="14">
        <f t="shared" si="2"/>
        <v>4</v>
      </c>
      <c r="S21" s="8">
        <v>4.6</v>
      </c>
      <c r="T21" s="8"/>
      <c r="U21" s="8"/>
      <c r="V21" s="8">
        <v>4</v>
      </c>
      <c r="W21" s="8"/>
      <c r="X21" s="8"/>
      <c r="Y21" s="6">
        <f t="shared" si="14"/>
        <v>9.1</v>
      </c>
      <c r="Z21" s="8">
        <v>0</v>
      </c>
      <c r="AA21" s="8"/>
      <c r="AB21" s="8">
        <f t="shared" si="15"/>
        <v>0</v>
      </c>
      <c r="AC21" s="8">
        <v>0</v>
      </c>
      <c r="AD21" s="8"/>
      <c r="AE21" s="8">
        <f t="shared" si="16"/>
        <v>0</v>
      </c>
      <c r="AF21" s="8">
        <f t="shared" si="17"/>
        <v>0</v>
      </c>
      <c r="AG21" s="16" t="str">
        <f t="shared" si="18"/>
        <v>ANO</v>
      </c>
      <c r="AH21" s="8">
        <f t="shared" si="7"/>
        <v>9.1</v>
      </c>
      <c r="AI21" s="8">
        <f t="shared" si="10"/>
        <v>22.75</v>
      </c>
      <c r="AJ21" s="8"/>
      <c r="AK21" s="6"/>
      <c r="AL21" s="8"/>
    </row>
    <row r="22" spans="1:38" s="20" customFormat="1" ht="12.75">
      <c r="A22" t="s">
        <v>40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8">
        <f t="shared" si="11"/>
        <v>0</v>
      </c>
      <c r="P22" s="8">
        <f t="shared" si="12"/>
        <v>0</v>
      </c>
      <c r="Q22" s="14"/>
      <c r="R22" s="14">
        <f t="shared" si="2"/>
        <v>0.1</v>
      </c>
      <c r="S22" s="8"/>
      <c r="T22" s="8"/>
      <c r="U22" s="8"/>
      <c r="V22" s="8">
        <v>0.1</v>
      </c>
      <c r="W22" s="8"/>
      <c r="X22" s="8"/>
      <c r="Y22" s="6">
        <f t="shared" si="14"/>
        <v>0.1</v>
      </c>
      <c r="Z22" s="8">
        <v>0</v>
      </c>
      <c r="AA22" s="8"/>
      <c r="AB22" s="8">
        <f t="shared" si="15"/>
        <v>0</v>
      </c>
      <c r="AC22" s="8">
        <v>0</v>
      </c>
      <c r="AD22" s="8"/>
      <c r="AE22" s="8">
        <f t="shared" si="16"/>
        <v>0</v>
      </c>
      <c r="AF22" s="8">
        <f t="shared" si="17"/>
        <v>0</v>
      </c>
      <c r="AG22" s="16" t="str">
        <f t="shared" si="18"/>
        <v>NE</v>
      </c>
      <c r="AH22" s="8">
        <f t="shared" si="7"/>
        <v>0.1</v>
      </c>
      <c r="AI22" s="8">
        <f t="shared" si="10"/>
        <v>0.25</v>
      </c>
      <c r="AJ22" s="8"/>
      <c r="AK22" s="6"/>
      <c r="AL22" s="8"/>
    </row>
    <row r="23" spans="1:38" ht="12.75">
      <c r="A23" t="s">
        <v>41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f t="shared" si="11"/>
        <v>0</v>
      </c>
      <c r="P23" s="8">
        <f aca="true" t="shared" si="19" ref="P23:P51">O23/3</f>
        <v>0</v>
      </c>
      <c r="Q23" s="14">
        <f>MAX(S23:U23)</f>
        <v>3.8</v>
      </c>
      <c r="R23" s="14">
        <f t="shared" si="2"/>
        <v>2.4</v>
      </c>
      <c r="S23" s="8">
        <v>3.8</v>
      </c>
      <c r="T23" s="8"/>
      <c r="U23" s="8"/>
      <c r="V23" s="8">
        <v>2.4</v>
      </c>
      <c r="W23" s="8"/>
      <c r="X23" s="8"/>
      <c r="Y23" s="6">
        <f t="shared" si="14"/>
        <v>6.199999999999999</v>
      </c>
      <c r="Z23" s="8">
        <v>0</v>
      </c>
      <c r="AA23" s="8"/>
      <c r="AB23" s="8">
        <f aca="true" t="shared" si="20" ref="AB23:AB39">MAX(Z23:AA23)</f>
        <v>0</v>
      </c>
      <c r="AC23" s="8">
        <v>0</v>
      </c>
      <c r="AD23" s="8"/>
      <c r="AE23" s="8">
        <f aca="true" t="shared" si="21" ref="AE23:AE39">MAX(AC23:AD23)</f>
        <v>0</v>
      </c>
      <c r="AF23" s="8">
        <f aca="true" t="shared" si="22" ref="AF23:AF39">AB23+AE23</f>
        <v>0</v>
      </c>
      <c r="AG23" s="16" t="str">
        <f aca="true" t="shared" si="23" ref="AG23:AG39">IF(Y23&gt;=5,"ANO","NE")</f>
        <v>ANO</v>
      </c>
      <c r="AH23" s="8">
        <f t="shared" si="7"/>
        <v>6.199999999999999</v>
      </c>
      <c r="AI23" s="8">
        <f t="shared" si="10"/>
        <v>15.499999999999996</v>
      </c>
      <c r="AJ23" s="8"/>
      <c r="AK23" s="6"/>
      <c r="AL23" s="8"/>
    </row>
    <row r="24" spans="1:38" ht="12.75">
      <c r="A24" t="s">
        <v>42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8">
        <f t="shared" si="11"/>
        <v>0</v>
      </c>
      <c r="P24" s="8">
        <f t="shared" si="19"/>
        <v>0</v>
      </c>
      <c r="Q24" s="14"/>
      <c r="R24" s="14">
        <f t="shared" si="2"/>
        <v>0</v>
      </c>
      <c r="S24" s="8"/>
      <c r="T24" s="8"/>
      <c r="U24" s="8"/>
      <c r="V24" s="8"/>
      <c r="W24" s="8"/>
      <c r="X24" s="8"/>
      <c r="Y24" s="6">
        <f t="shared" si="14"/>
        <v>0</v>
      </c>
      <c r="Z24" s="8">
        <v>0</v>
      </c>
      <c r="AA24" s="8"/>
      <c r="AB24" s="8">
        <f t="shared" si="20"/>
        <v>0</v>
      </c>
      <c r="AC24" s="8">
        <v>0</v>
      </c>
      <c r="AD24" s="8"/>
      <c r="AE24" s="8">
        <f t="shared" si="21"/>
        <v>0</v>
      </c>
      <c r="AF24" s="8">
        <f t="shared" si="22"/>
        <v>0</v>
      </c>
      <c r="AG24" s="16" t="str">
        <f t="shared" si="23"/>
        <v>NE</v>
      </c>
      <c r="AH24" s="8">
        <f t="shared" si="7"/>
        <v>0</v>
      </c>
      <c r="AI24" s="8">
        <f t="shared" si="10"/>
        <v>0</v>
      </c>
      <c r="AJ24" s="8"/>
      <c r="AK24" s="6"/>
      <c r="AL24" s="8"/>
    </row>
    <row r="25" spans="1:38" ht="12.75">
      <c r="A25" t="s">
        <v>43</v>
      </c>
      <c r="B25" s="7"/>
      <c r="C25" s="7">
        <v>1</v>
      </c>
      <c r="D25" s="7"/>
      <c r="E25" s="7">
        <v>1</v>
      </c>
      <c r="F25" s="7">
        <v>1</v>
      </c>
      <c r="G25" s="7"/>
      <c r="H25" s="7">
        <v>0.5</v>
      </c>
      <c r="I25" s="7"/>
      <c r="J25" s="7"/>
      <c r="K25" s="7"/>
      <c r="L25" s="7"/>
      <c r="M25" s="7"/>
      <c r="N25" s="7"/>
      <c r="O25" s="8">
        <f t="shared" si="11"/>
        <v>3.5</v>
      </c>
      <c r="P25" s="8">
        <f t="shared" si="19"/>
        <v>1.1666666666666667</v>
      </c>
      <c r="Q25" s="14">
        <f aca="true" t="shared" si="24" ref="Q25:Q42">MAX(S25:U25)</f>
        <v>3</v>
      </c>
      <c r="R25" s="14">
        <f t="shared" si="2"/>
        <v>1.8</v>
      </c>
      <c r="S25" s="8">
        <v>1.8</v>
      </c>
      <c r="T25" s="8">
        <v>3</v>
      </c>
      <c r="U25" s="8"/>
      <c r="V25" s="8">
        <v>1.8</v>
      </c>
      <c r="W25" s="8"/>
      <c r="X25" s="8"/>
      <c r="Y25" s="6">
        <f t="shared" si="14"/>
        <v>5.966666666666667</v>
      </c>
      <c r="Z25" s="8">
        <v>0</v>
      </c>
      <c r="AA25" s="8"/>
      <c r="AB25" s="8">
        <f t="shared" si="20"/>
        <v>0</v>
      </c>
      <c r="AC25" s="8">
        <v>0</v>
      </c>
      <c r="AD25" s="8"/>
      <c r="AE25" s="8">
        <f t="shared" si="21"/>
        <v>0</v>
      </c>
      <c r="AF25" s="8">
        <f t="shared" si="22"/>
        <v>0</v>
      </c>
      <c r="AG25" s="16" t="str">
        <f t="shared" si="23"/>
        <v>ANO</v>
      </c>
      <c r="AH25" s="8">
        <f t="shared" si="7"/>
        <v>5.966666666666667</v>
      </c>
      <c r="AI25" s="8">
        <f t="shared" si="10"/>
        <v>14.916666666666666</v>
      </c>
      <c r="AJ25" s="8"/>
      <c r="AK25" s="6"/>
      <c r="AL25" s="8"/>
    </row>
    <row r="26" spans="1:38" ht="12.75">
      <c r="A26" t="s">
        <v>44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>
        <f t="shared" si="11"/>
        <v>0</v>
      </c>
      <c r="P26" s="8">
        <f t="shared" si="19"/>
        <v>0</v>
      </c>
      <c r="Q26" s="14">
        <f t="shared" si="24"/>
        <v>4.4</v>
      </c>
      <c r="R26" s="14">
        <f t="shared" si="2"/>
        <v>2.6</v>
      </c>
      <c r="S26" s="8">
        <v>4.4</v>
      </c>
      <c r="T26" s="8"/>
      <c r="U26" s="8"/>
      <c r="V26" s="8">
        <v>2.6</v>
      </c>
      <c r="W26" s="8"/>
      <c r="X26" s="8"/>
      <c r="Y26" s="6">
        <f t="shared" si="14"/>
        <v>7</v>
      </c>
      <c r="Z26" s="8">
        <v>0</v>
      </c>
      <c r="AA26" s="8"/>
      <c r="AB26" s="8">
        <f t="shared" si="20"/>
        <v>0</v>
      </c>
      <c r="AC26" s="8">
        <v>0</v>
      </c>
      <c r="AD26" s="8"/>
      <c r="AE26" s="8">
        <f t="shared" si="21"/>
        <v>0</v>
      </c>
      <c r="AF26" s="8">
        <f t="shared" si="22"/>
        <v>0</v>
      </c>
      <c r="AG26" s="16" t="str">
        <f t="shared" si="23"/>
        <v>ANO</v>
      </c>
      <c r="AH26" s="8">
        <f t="shared" si="7"/>
        <v>7</v>
      </c>
      <c r="AI26" s="8">
        <f t="shared" si="10"/>
        <v>17.5</v>
      </c>
      <c r="AJ26" s="8"/>
      <c r="AK26" s="6"/>
      <c r="AL26" s="8"/>
    </row>
    <row r="27" spans="1:38" ht="12.75">
      <c r="A27" t="s">
        <v>45</v>
      </c>
      <c r="B27" s="7"/>
      <c r="C27" s="7"/>
      <c r="D27" s="7"/>
      <c r="E27" s="7"/>
      <c r="F27" s="7">
        <v>0.5</v>
      </c>
      <c r="G27" s="7"/>
      <c r="H27" s="7">
        <v>0.5</v>
      </c>
      <c r="I27" s="7"/>
      <c r="J27" s="7"/>
      <c r="K27" s="7"/>
      <c r="L27" s="7"/>
      <c r="M27" s="7"/>
      <c r="N27" s="7"/>
      <c r="O27" s="8">
        <f t="shared" si="11"/>
        <v>1</v>
      </c>
      <c r="P27" s="8">
        <f t="shared" si="19"/>
        <v>0.3333333333333333</v>
      </c>
      <c r="Q27" s="14">
        <f t="shared" si="24"/>
        <v>4</v>
      </c>
      <c r="R27" s="14">
        <f t="shared" si="2"/>
        <v>1.9</v>
      </c>
      <c r="S27" s="8">
        <v>4</v>
      </c>
      <c r="T27" s="8"/>
      <c r="U27" s="8"/>
      <c r="V27" s="8">
        <v>1.9</v>
      </c>
      <c r="W27" s="8"/>
      <c r="X27" s="8"/>
      <c r="Y27" s="6">
        <f t="shared" si="14"/>
        <v>6.2333333333333325</v>
      </c>
      <c r="Z27" s="8">
        <v>0</v>
      </c>
      <c r="AA27" s="8"/>
      <c r="AB27" s="8">
        <f t="shared" si="20"/>
        <v>0</v>
      </c>
      <c r="AC27" s="8">
        <v>0</v>
      </c>
      <c r="AD27" s="8"/>
      <c r="AE27" s="8">
        <f t="shared" si="21"/>
        <v>0</v>
      </c>
      <c r="AF27" s="8">
        <f t="shared" si="22"/>
        <v>0</v>
      </c>
      <c r="AG27" s="16" t="str">
        <f t="shared" si="23"/>
        <v>ANO</v>
      </c>
      <c r="AH27" s="8">
        <f t="shared" si="7"/>
        <v>6.2333333333333325</v>
      </c>
      <c r="AI27" s="8">
        <f t="shared" si="10"/>
        <v>15.583333333333332</v>
      </c>
      <c r="AJ27" s="8"/>
      <c r="AK27" s="6"/>
      <c r="AL27" s="8"/>
    </row>
    <row r="28" spans="1:38" ht="12.75">
      <c r="A28" t="s">
        <v>46</v>
      </c>
      <c r="B28" s="7"/>
      <c r="C28" s="7"/>
      <c r="D28" s="7"/>
      <c r="E28" s="7">
        <v>1</v>
      </c>
      <c r="F28" s="7"/>
      <c r="G28" s="7"/>
      <c r="H28" s="7"/>
      <c r="I28" s="7"/>
      <c r="J28" s="7"/>
      <c r="K28" s="7"/>
      <c r="L28" s="7"/>
      <c r="M28" s="7"/>
      <c r="N28" s="7"/>
      <c r="O28" s="8">
        <f t="shared" si="11"/>
        <v>1</v>
      </c>
      <c r="P28" s="8">
        <f t="shared" si="19"/>
        <v>0.3333333333333333</v>
      </c>
      <c r="Q28" s="14">
        <f t="shared" si="24"/>
        <v>4.3</v>
      </c>
      <c r="R28" s="14">
        <f t="shared" si="2"/>
        <v>4.7</v>
      </c>
      <c r="S28" s="8">
        <v>4.3</v>
      </c>
      <c r="T28" s="8"/>
      <c r="U28" s="8"/>
      <c r="V28" s="8">
        <v>4.7</v>
      </c>
      <c r="W28" s="8"/>
      <c r="X28" s="8"/>
      <c r="Y28" s="6">
        <f t="shared" si="14"/>
        <v>9.333333333333332</v>
      </c>
      <c r="Z28" s="8">
        <v>0</v>
      </c>
      <c r="AA28" s="8"/>
      <c r="AB28" s="8">
        <f t="shared" si="20"/>
        <v>0</v>
      </c>
      <c r="AC28" s="8">
        <v>0</v>
      </c>
      <c r="AD28" s="8"/>
      <c r="AE28" s="8">
        <f t="shared" si="21"/>
        <v>0</v>
      </c>
      <c r="AF28" s="8">
        <f t="shared" si="22"/>
        <v>0</v>
      </c>
      <c r="AG28" s="16" t="str">
        <f t="shared" si="23"/>
        <v>ANO</v>
      </c>
      <c r="AH28" s="8">
        <f t="shared" si="7"/>
        <v>9.333333333333332</v>
      </c>
      <c r="AI28" s="8">
        <f t="shared" si="10"/>
        <v>23.333333333333332</v>
      </c>
      <c r="AJ28" s="8"/>
      <c r="AK28" s="6"/>
      <c r="AL28" s="8"/>
    </row>
    <row r="29" spans="1:38" ht="12.75">
      <c r="A29" t="s">
        <v>47</v>
      </c>
      <c r="B29" s="7"/>
      <c r="C29" s="7"/>
      <c r="D29" s="7"/>
      <c r="E29" s="7">
        <v>2</v>
      </c>
      <c r="F29" s="7">
        <v>1.5</v>
      </c>
      <c r="G29" s="7"/>
      <c r="H29" s="7"/>
      <c r="I29" s="7"/>
      <c r="J29" s="7"/>
      <c r="K29" s="7"/>
      <c r="L29" s="7"/>
      <c r="M29" s="7"/>
      <c r="N29" s="7"/>
      <c r="O29" s="8">
        <f t="shared" si="11"/>
        <v>3.5</v>
      </c>
      <c r="P29" s="8">
        <f t="shared" si="19"/>
        <v>1.1666666666666667</v>
      </c>
      <c r="Q29" s="14">
        <f t="shared" si="24"/>
        <v>4.3</v>
      </c>
      <c r="R29" s="14">
        <f t="shared" si="2"/>
        <v>4.1</v>
      </c>
      <c r="S29" s="8">
        <v>4.3</v>
      </c>
      <c r="T29" s="8"/>
      <c r="U29" s="8"/>
      <c r="V29" s="8">
        <v>4.1</v>
      </c>
      <c r="W29" s="8"/>
      <c r="X29" s="8"/>
      <c r="Y29" s="6">
        <f t="shared" si="14"/>
        <v>9.566666666666666</v>
      </c>
      <c r="Z29" s="8">
        <v>0</v>
      </c>
      <c r="AA29" s="8"/>
      <c r="AB29" s="8">
        <f t="shared" si="20"/>
        <v>0</v>
      </c>
      <c r="AC29" s="8">
        <v>0</v>
      </c>
      <c r="AD29" s="8"/>
      <c r="AE29" s="8">
        <f t="shared" si="21"/>
        <v>0</v>
      </c>
      <c r="AF29" s="8">
        <f t="shared" si="22"/>
        <v>0</v>
      </c>
      <c r="AG29" s="16" t="str">
        <f t="shared" si="23"/>
        <v>ANO</v>
      </c>
      <c r="AH29" s="8">
        <f t="shared" si="7"/>
        <v>9.566666666666666</v>
      </c>
      <c r="AI29" s="8">
        <f t="shared" si="10"/>
        <v>23.916666666666664</v>
      </c>
      <c r="AJ29" s="8"/>
      <c r="AK29" s="6"/>
      <c r="AL29" s="8"/>
    </row>
    <row r="30" spans="1:38" ht="12.75">
      <c r="A30" t="s">
        <v>48</v>
      </c>
      <c r="B30" s="7"/>
      <c r="C30" s="7"/>
      <c r="D30" s="7"/>
      <c r="E30" s="7">
        <v>0</v>
      </c>
      <c r="F30" s="7"/>
      <c r="G30" s="7"/>
      <c r="H30" s="7"/>
      <c r="I30" s="7"/>
      <c r="J30" s="7"/>
      <c r="K30" s="7"/>
      <c r="L30" s="7"/>
      <c r="M30" s="7"/>
      <c r="N30" s="7"/>
      <c r="O30" s="8">
        <f t="shared" si="11"/>
        <v>0</v>
      </c>
      <c r="P30" s="8">
        <f t="shared" si="19"/>
        <v>0</v>
      </c>
      <c r="Q30" s="14">
        <f t="shared" si="24"/>
        <v>3.8</v>
      </c>
      <c r="R30" s="14">
        <f t="shared" si="2"/>
        <v>2.7</v>
      </c>
      <c r="S30" s="8">
        <v>3.8</v>
      </c>
      <c r="T30" s="8"/>
      <c r="U30" s="8"/>
      <c r="V30" s="8">
        <v>2.7</v>
      </c>
      <c r="W30" s="8"/>
      <c r="X30" s="8"/>
      <c r="Y30" s="6">
        <f t="shared" si="14"/>
        <v>6.5</v>
      </c>
      <c r="Z30" s="8">
        <v>0</v>
      </c>
      <c r="AA30" s="8"/>
      <c r="AB30" s="8">
        <f t="shared" si="20"/>
        <v>0</v>
      </c>
      <c r="AC30" s="8">
        <v>0</v>
      </c>
      <c r="AD30" s="8"/>
      <c r="AE30" s="8">
        <f t="shared" si="21"/>
        <v>0</v>
      </c>
      <c r="AF30" s="8">
        <f t="shared" si="22"/>
        <v>0</v>
      </c>
      <c r="AG30" s="16" t="str">
        <f t="shared" si="23"/>
        <v>ANO</v>
      </c>
      <c r="AH30" s="8">
        <f t="shared" si="7"/>
        <v>6.5</v>
      </c>
      <c r="AI30" s="8">
        <f t="shared" si="10"/>
        <v>16.25</v>
      </c>
      <c r="AJ30" s="8"/>
      <c r="AK30" s="6"/>
      <c r="AL30" s="8"/>
    </row>
    <row r="31" spans="1:38" ht="12.75">
      <c r="A31" t="s">
        <v>49</v>
      </c>
      <c r="B31" s="7"/>
      <c r="C31" s="7"/>
      <c r="D31" s="7"/>
      <c r="E31" s="7"/>
      <c r="F31" s="7">
        <v>1</v>
      </c>
      <c r="G31" s="7"/>
      <c r="H31" s="7"/>
      <c r="I31" s="7"/>
      <c r="J31" s="7"/>
      <c r="K31" s="7"/>
      <c r="L31" s="7"/>
      <c r="M31" s="7"/>
      <c r="N31" s="7"/>
      <c r="O31" s="8">
        <f t="shared" si="11"/>
        <v>1</v>
      </c>
      <c r="P31" s="8">
        <f t="shared" si="19"/>
        <v>0.3333333333333333</v>
      </c>
      <c r="Q31" s="14">
        <f t="shared" si="24"/>
        <v>4.8</v>
      </c>
      <c r="R31" s="14">
        <f t="shared" si="2"/>
        <v>0</v>
      </c>
      <c r="S31" s="8">
        <v>4.8</v>
      </c>
      <c r="T31" s="8"/>
      <c r="U31" s="8"/>
      <c r="V31" s="8"/>
      <c r="W31" s="8"/>
      <c r="X31" s="8"/>
      <c r="Y31" s="6">
        <f t="shared" si="14"/>
        <v>5.133333333333333</v>
      </c>
      <c r="Z31" s="8">
        <v>0</v>
      </c>
      <c r="AA31" s="8"/>
      <c r="AB31" s="8">
        <f t="shared" si="20"/>
        <v>0</v>
      </c>
      <c r="AC31" s="8">
        <v>0</v>
      </c>
      <c r="AD31" s="8"/>
      <c r="AE31" s="8">
        <f t="shared" si="21"/>
        <v>0</v>
      </c>
      <c r="AF31" s="8">
        <f t="shared" si="22"/>
        <v>0</v>
      </c>
      <c r="AG31" s="16" t="str">
        <f t="shared" si="23"/>
        <v>ANO</v>
      </c>
      <c r="AH31" s="8">
        <f t="shared" si="7"/>
        <v>5.133333333333333</v>
      </c>
      <c r="AI31" s="8">
        <f t="shared" si="10"/>
        <v>12.833333333333332</v>
      </c>
      <c r="AJ31" s="8"/>
      <c r="AK31" s="6"/>
      <c r="AL31" s="8"/>
    </row>
    <row r="32" spans="1:38" ht="12.75">
      <c r="A32" t="s">
        <v>50</v>
      </c>
      <c r="B32" s="7">
        <v>3</v>
      </c>
      <c r="C32" s="7"/>
      <c r="D32" s="7">
        <v>1</v>
      </c>
      <c r="E32" s="7"/>
      <c r="F32" s="7">
        <v>1</v>
      </c>
      <c r="G32" s="7"/>
      <c r="H32" s="7"/>
      <c r="I32" s="7">
        <v>1</v>
      </c>
      <c r="J32" s="7"/>
      <c r="K32" s="7"/>
      <c r="L32" s="7"/>
      <c r="M32" s="7"/>
      <c r="N32" s="7"/>
      <c r="O32" s="8">
        <f t="shared" si="11"/>
        <v>6</v>
      </c>
      <c r="P32" s="8">
        <f t="shared" si="19"/>
        <v>2</v>
      </c>
      <c r="Q32" s="14">
        <f t="shared" si="24"/>
        <v>3.9</v>
      </c>
      <c r="R32" s="14">
        <f t="shared" si="2"/>
        <v>5</v>
      </c>
      <c r="S32" s="8">
        <v>3.9</v>
      </c>
      <c r="T32" s="8"/>
      <c r="U32" s="8"/>
      <c r="V32" s="8">
        <v>5</v>
      </c>
      <c r="W32" s="8"/>
      <c r="X32" s="8"/>
      <c r="Y32" s="6">
        <f t="shared" si="14"/>
        <v>10.9</v>
      </c>
      <c r="Z32" s="8">
        <v>0</v>
      </c>
      <c r="AA32" s="8"/>
      <c r="AB32" s="8">
        <f t="shared" si="20"/>
        <v>0</v>
      </c>
      <c r="AC32" s="8">
        <v>0</v>
      </c>
      <c r="AD32" s="8"/>
      <c r="AE32" s="8">
        <f t="shared" si="21"/>
        <v>0</v>
      </c>
      <c r="AF32" s="8">
        <f t="shared" si="22"/>
        <v>0</v>
      </c>
      <c r="AG32" s="16" t="str">
        <f t="shared" si="23"/>
        <v>ANO</v>
      </c>
      <c r="AH32" s="8">
        <f t="shared" si="7"/>
        <v>10.9</v>
      </c>
      <c r="AI32" s="8">
        <f t="shared" si="10"/>
        <v>27.25</v>
      </c>
      <c r="AJ32" s="8"/>
      <c r="AK32" s="6"/>
      <c r="AL32" s="8"/>
    </row>
    <row r="33" spans="1:38" ht="12.75">
      <c r="A33" t="s">
        <v>51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8">
        <f t="shared" si="11"/>
        <v>0</v>
      </c>
      <c r="P33" s="8">
        <f t="shared" si="19"/>
        <v>0</v>
      </c>
      <c r="Q33" s="14">
        <f t="shared" si="24"/>
        <v>4.8</v>
      </c>
      <c r="R33" s="14">
        <f t="shared" si="2"/>
        <v>3</v>
      </c>
      <c r="S33" s="8">
        <v>4.8</v>
      </c>
      <c r="T33" s="8"/>
      <c r="U33" s="8"/>
      <c r="V33" s="8">
        <v>3</v>
      </c>
      <c r="W33" s="8"/>
      <c r="X33" s="8"/>
      <c r="Y33" s="6">
        <f t="shared" si="14"/>
        <v>7.8</v>
      </c>
      <c r="Z33" s="8">
        <v>0</v>
      </c>
      <c r="AA33" s="8"/>
      <c r="AB33" s="8">
        <f t="shared" si="20"/>
        <v>0</v>
      </c>
      <c r="AC33" s="8">
        <v>0</v>
      </c>
      <c r="AD33" s="8"/>
      <c r="AE33" s="8">
        <f t="shared" si="21"/>
        <v>0</v>
      </c>
      <c r="AF33" s="8">
        <f t="shared" si="22"/>
        <v>0</v>
      </c>
      <c r="AG33" s="16" t="str">
        <f t="shared" si="23"/>
        <v>ANO</v>
      </c>
      <c r="AH33" s="8">
        <f t="shared" si="7"/>
        <v>7.8</v>
      </c>
      <c r="AI33" s="8">
        <f t="shared" si="10"/>
        <v>19.5</v>
      </c>
      <c r="AJ33" s="8"/>
      <c r="AK33" s="6"/>
      <c r="AL33" s="8"/>
    </row>
    <row r="34" spans="1:38" ht="12.75">
      <c r="A34" t="s">
        <v>52</v>
      </c>
      <c r="B34" s="7"/>
      <c r="C34" s="7"/>
      <c r="D34" s="7"/>
      <c r="E34" s="7">
        <v>1</v>
      </c>
      <c r="F34" s="7"/>
      <c r="G34" s="7"/>
      <c r="H34" s="7"/>
      <c r="I34" s="7"/>
      <c r="J34" s="7"/>
      <c r="K34" s="7"/>
      <c r="L34" s="7"/>
      <c r="M34" s="7"/>
      <c r="N34" s="7"/>
      <c r="O34" s="8">
        <f t="shared" si="11"/>
        <v>1</v>
      </c>
      <c r="P34" s="8">
        <f t="shared" si="19"/>
        <v>0.3333333333333333</v>
      </c>
      <c r="Q34" s="14">
        <f t="shared" si="24"/>
        <v>4.6</v>
      </c>
      <c r="R34" s="14">
        <f t="shared" si="2"/>
        <v>1.4</v>
      </c>
      <c r="S34" s="8">
        <v>4.6</v>
      </c>
      <c r="T34" s="8"/>
      <c r="U34" s="8"/>
      <c r="V34" s="8">
        <v>1.4</v>
      </c>
      <c r="W34" s="8"/>
      <c r="X34" s="8"/>
      <c r="Y34" s="6">
        <f t="shared" si="14"/>
        <v>6.333333333333332</v>
      </c>
      <c r="Z34" s="8">
        <v>0</v>
      </c>
      <c r="AA34" s="8"/>
      <c r="AB34" s="8">
        <f t="shared" si="20"/>
        <v>0</v>
      </c>
      <c r="AC34" s="8">
        <v>0</v>
      </c>
      <c r="AD34" s="8"/>
      <c r="AE34" s="8">
        <f t="shared" si="21"/>
        <v>0</v>
      </c>
      <c r="AF34" s="8">
        <f t="shared" si="22"/>
        <v>0</v>
      </c>
      <c r="AG34" s="16" t="str">
        <f t="shared" si="23"/>
        <v>ANO</v>
      </c>
      <c r="AH34" s="8">
        <f t="shared" si="7"/>
        <v>6.333333333333332</v>
      </c>
      <c r="AI34" s="8">
        <f t="shared" si="10"/>
        <v>15.833333333333332</v>
      </c>
      <c r="AJ34" s="21"/>
      <c r="AK34" s="22"/>
      <c r="AL34" s="8"/>
    </row>
    <row r="35" spans="1:37" ht="12.75">
      <c r="A35" t="s">
        <v>53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>
        <f t="shared" si="11"/>
        <v>0</v>
      </c>
      <c r="P35" s="8">
        <f t="shared" si="19"/>
        <v>0</v>
      </c>
      <c r="Q35" s="14">
        <f t="shared" si="24"/>
        <v>3.1</v>
      </c>
      <c r="R35" s="14">
        <f t="shared" si="2"/>
        <v>1.9</v>
      </c>
      <c r="S35" s="8">
        <v>3.1</v>
      </c>
      <c r="T35" s="8"/>
      <c r="U35" s="8"/>
      <c r="V35" s="8">
        <v>1.1</v>
      </c>
      <c r="W35" s="8">
        <v>0.5</v>
      </c>
      <c r="X35" s="8">
        <v>1.9</v>
      </c>
      <c r="Y35" s="6">
        <f t="shared" si="14"/>
        <v>5</v>
      </c>
      <c r="Z35" s="8">
        <v>0</v>
      </c>
      <c r="AA35" s="8"/>
      <c r="AB35" s="8">
        <f t="shared" si="20"/>
        <v>0</v>
      </c>
      <c r="AC35" s="8">
        <v>0</v>
      </c>
      <c r="AD35" s="8"/>
      <c r="AE35" s="8">
        <f t="shared" si="21"/>
        <v>0</v>
      </c>
      <c r="AF35" s="8">
        <f t="shared" si="22"/>
        <v>0</v>
      </c>
      <c r="AG35" s="16" t="str">
        <f t="shared" si="23"/>
        <v>ANO</v>
      </c>
      <c r="AK35" s="23"/>
    </row>
    <row r="36" spans="1:37" ht="12.75">
      <c r="A36" t="s">
        <v>54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8">
        <f t="shared" si="11"/>
        <v>0</v>
      </c>
      <c r="P36" s="8">
        <f t="shared" si="19"/>
        <v>0</v>
      </c>
      <c r="Q36" s="14">
        <f t="shared" si="24"/>
        <v>2.3</v>
      </c>
      <c r="R36" s="14">
        <f t="shared" si="2"/>
        <v>2.8</v>
      </c>
      <c r="S36" s="8">
        <v>2.3</v>
      </c>
      <c r="T36" s="8"/>
      <c r="U36" s="8"/>
      <c r="V36" s="8">
        <v>0</v>
      </c>
      <c r="W36" s="8">
        <v>2.8</v>
      </c>
      <c r="X36" s="8"/>
      <c r="Y36" s="6">
        <f t="shared" si="14"/>
        <v>5.1</v>
      </c>
      <c r="Z36" s="8">
        <v>0</v>
      </c>
      <c r="AA36" s="8"/>
      <c r="AB36" s="8">
        <f t="shared" si="20"/>
        <v>0</v>
      </c>
      <c r="AC36" s="8">
        <v>0</v>
      </c>
      <c r="AD36" s="8"/>
      <c r="AE36" s="8">
        <f t="shared" si="21"/>
        <v>0</v>
      </c>
      <c r="AF36" s="8">
        <f t="shared" si="22"/>
        <v>0</v>
      </c>
      <c r="AG36" s="16" t="str">
        <f t="shared" si="23"/>
        <v>ANO</v>
      </c>
      <c r="AK36" s="23"/>
    </row>
    <row r="37" spans="1:37" ht="12.75">
      <c r="A37" t="s">
        <v>55</v>
      </c>
      <c r="B37" s="7"/>
      <c r="C37" s="7"/>
      <c r="D37" s="7"/>
      <c r="E37" s="7">
        <v>1.5</v>
      </c>
      <c r="F37" s="7"/>
      <c r="G37" s="7"/>
      <c r="H37" s="7"/>
      <c r="I37" s="7"/>
      <c r="J37" s="7">
        <v>1</v>
      </c>
      <c r="K37" s="7"/>
      <c r="L37" s="7"/>
      <c r="M37" s="7"/>
      <c r="N37" s="7"/>
      <c r="O37" s="8">
        <f t="shared" si="11"/>
        <v>2.5</v>
      </c>
      <c r="P37" s="8">
        <f t="shared" si="19"/>
        <v>0.8333333333333334</v>
      </c>
      <c r="Q37" s="14">
        <f t="shared" si="24"/>
        <v>4.4</v>
      </c>
      <c r="R37" s="14">
        <f t="shared" si="2"/>
        <v>0</v>
      </c>
      <c r="S37" s="8">
        <v>4.4</v>
      </c>
      <c r="T37" s="8"/>
      <c r="U37" s="8"/>
      <c r="V37" s="8"/>
      <c r="W37" s="8"/>
      <c r="X37" s="8"/>
      <c r="Y37" s="6">
        <f t="shared" si="14"/>
        <v>5.233333333333333</v>
      </c>
      <c r="Z37" s="8">
        <v>0</v>
      </c>
      <c r="AA37" s="8"/>
      <c r="AB37" s="8">
        <f t="shared" si="20"/>
        <v>0</v>
      </c>
      <c r="AC37" s="8">
        <v>0</v>
      </c>
      <c r="AD37" s="8"/>
      <c r="AE37" s="8">
        <f t="shared" si="21"/>
        <v>0</v>
      </c>
      <c r="AF37" s="8">
        <f t="shared" si="22"/>
        <v>0</v>
      </c>
      <c r="AG37" s="16" t="str">
        <f t="shared" si="23"/>
        <v>ANO</v>
      </c>
      <c r="AK37" s="23"/>
    </row>
    <row r="38" spans="1:37" ht="12.75">
      <c r="A38" t="s">
        <v>56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>
        <f t="shared" si="11"/>
        <v>0</v>
      </c>
      <c r="P38" s="8">
        <f t="shared" si="19"/>
        <v>0</v>
      </c>
      <c r="Q38" s="14">
        <f t="shared" si="24"/>
        <v>4.2</v>
      </c>
      <c r="R38" s="14">
        <f t="shared" si="2"/>
        <v>4.9</v>
      </c>
      <c r="S38" s="8">
        <v>4.2</v>
      </c>
      <c r="T38" s="8"/>
      <c r="U38" s="8"/>
      <c r="V38" s="8">
        <v>4.9</v>
      </c>
      <c r="W38" s="8"/>
      <c r="X38" s="8"/>
      <c r="Y38" s="6">
        <f t="shared" si="14"/>
        <v>9.100000000000001</v>
      </c>
      <c r="Z38" s="8">
        <v>0</v>
      </c>
      <c r="AA38" s="8"/>
      <c r="AB38" s="8">
        <f t="shared" si="20"/>
        <v>0</v>
      </c>
      <c r="AC38" s="8">
        <v>0</v>
      </c>
      <c r="AD38" s="8"/>
      <c r="AE38" s="8">
        <f t="shared" si="21"/>
        <v>0</v>
      </c>
      <c r="AF38" s="8">
        <f t="shared" si="22"/>
        <v>0</v>
      </c>
      <c r="AG38" s="16" t="str">
        <f t="shared" si="23"/>
        <v>ANO</v>
      </c>
      <c r="AK38" s="23"/>
    </row>
    <row r="39" spans="1:37" ht="12.75">
      <c r="A39" t="s">
        <v>57</v>
      </c>
      <c r="B39" s="7"/>
      <c r="C39" s="7">
        <v>1</v>
      </c>
      <c r="D39" s="7"/>
      <c r="E39" s="7">
        <v>1</v>
      </c>
      <c r="F39" s="7"/>
      <c r="G39" s="7"/>
      <c r="H39" s="7"/>
      <c r="I39" s="7"/>
      <c r="J39" s="7">
        <v>1</v>
      </c>
      <c r="K39" s="7"/>
      <c r="L39" s="7"/>
      <c r="M39" s="7"/>
      <c r="N39" s="7"/>
      <c r="O39" s="8">
        <f t="shared" si="11"/>
        <v>3</v>
      </c>
      <c r="P39" s="8">
        <f t="shared" si="19"/>
        <v>1</v>
      </c>
      <c r="Q39" s="14">
        <f t="shared" si="24"/>
        <v>3.7</v>
      </c>
      <c r="R39" s="14">
        <f t="shared" si="2"/>
        <v>2.2</v>
      </c>
      <c r="S39" s="8">
        <v>2.5</v>
      </c>
      <c r="T39" s="8">
        <v>2.2</v>
      </c>
      <c r="U39" s="8">
        <v>3.7</v>
      </c>
      <c r="V39" s="8">
        <v>2.2</v>
      </c>
      <c r="W39" s="8"/>
      <c r="X39" s="8"/>
      <c r="Y39" s="6">
        <f t="shared" si="14"/>
        <v>6.9</v>
      </c>
      <c r="Z39" s="8">
        <v>0</v>
      </c>
      <c r="AA39" s="8"/>
      <c r="AB39" s="8">
        <f t="shared" si="20"/>
        <v>0</v>
      </c>
      <c r="AC39" s="8">
        <v>0</v>
      </c>
      <c r="AD39" s="8"/>
      <c r="AE39" s="8">
        <f t="shared" si="21"/>
        <v>0</v>
      </c>
      <c r="AF39" s="8">
        <f t="shared" si="22"/>
        <v>0</v>
      </c>
      <c r="AG39" s="16" t="str">
        <f t="shared" si="23"/>
        <v>ANO</v>
      </c>
      <c r="AK39" s="23"/>
    </row>
    <row r="40" spans="1:37" ht="12.75">
      <c r="A40" t="s">
        <v>58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8">
        <f t="shared" si="11"/>
        <v>0</v>
      </c>
      <c r="P40" s="8">
        <f t="shared" si="19"/>
        <v>0</v>
      </c>
      <c r="Q40" s="14">
        <f t="shared" si="24"/>
        <v>3.7</v>
      </c>
      <c r="R40" s="14">
        <f t="shared" si="2"/>
        <v>2.2</v>
      </c>
      <c r="S40" s="8">
        <v>3.7</v>
      </c>
      <c r="T40" s="8"/>
      <c r="U40" s="8"/>
      <c r="V40" s="8">
        <v>2.2</v>
      </c>
      <c r="W40" s="8"/>
      <c r="X40" s="8"/>
      <c r="Y40" s="6">
        <f t="shared" si="14"/>
        <v>5.9</v>
      </c>
      <c r="Z40" s="8">
        <v>0</v>
      </c>
      <c r="AA40" s="8"/>
      <c r="AB40" s="8">
        <f aca="true" t="shared" si="25" ref="AB40:AB48">MAX(Z40:AA40)</f>
        <v>0</v>
      </c>
      <c r="AC40" s="8">
        <v>0</v>
      </c>
      <c r="AD40" s="8"/>
      <c r="AE40" s="8">
        <f aca="true" t="shared" si="26" ref="AE40:AE48">MAX(AC40:AD40)</f>
        <v>0</v>
      </c>
      <c r="AF40" s="8">
        <f aca="true" t="shared" si="27" ref="AF40:AF48">AB40+AE40</f>
        <v>0</v>
      </c>
      <c r="AG40" s="16" t="str">
        <f aca="true" t="shared" si="28" ref="AG40:AG48">IF(Y40&gt;=5,"ANO","NE")</f>
        <v>ANO</v>
      </c>
      <c r="AK40" s="23"/>
    </row>
    <row r="41" spans="1:37" ht="12.75">
      <c r="A41" t="s">
        <v>59</v>
      </c>
      <c r="B41" s="7"/>
      <c r="C41" s="7"/>
      <c r="D41" s="7">
        <v>1.5</v>
      </c>
      <c r="E41" s="7"/>
      <c r="F41" s="7">
        <v>1</v>
      </c>
      <c r="G41" s="7">
        <v>1</v>
      </c>
      <c r="H41" s="7">
        <v>0.5</v>
      </c>
      <c r="I41" s="7"/>
      <c r="J41" s="7">
        <v>1</v>
      </c>
      <c r="K41" s="7"/>
      <c r="L41" s="7"/>
      <c r="M41" s="7"/>
      <c r="N41" s="7"/>
      <c r="O41" s="8">
        <f t="shared" si="11"/>
        <v>5</v>
      </c>
      <c r="P41" s="8">
        <f t="shared" si="19"/>
        <v>1.6666666666666667</v>
      </c>
      <c r="Q41" s="14">
        <f t="shared" si="24"/>
        <v>3.6</v>
      </c>
      <c r="R41" s="14">
        <f t="shared" si="2"/>
        <v>5</v>
      </c>
      <c r="S41" s="8">
        <v>3.6</v>
      </c>
      <c r="T41" s="8"/>
      <c r="U41" s="8"/>
      <c r="V41" s="8">
        <v>5</v>
      </c>
      <c r="W41" s="8"/>
      <c r="X41" s="8"/>
      <c r="Y41" s="6">
        <f t="shared" si="14"/>
        <v>10.266666666666666</v>
      </c>
      <c r="Z41" s="8">
        <v>0</v>
      </c>
      <c r="AA41" s="8"/>
      <c r="AB41" s="8">
        <f t="shared" si="25"/>
        <v>0</v>
      </c>
      <c r="AC41" s="8">
        <v>0</v>
      </c>
      <c r="AD41" s="8"/>
      <c r="AE41" s="8">
        <f t="shared" si="26"/>
        <v>0</v>
      </c>
      <c r="AF41" s="8">
        <f t="shared" si="27"/>
        <v>0</v>
      </c>
      <c r="AG41" s="16" t="str">
        <f t="shared" si="28"/>
        <v>ANO</v>
      </c>
      <c r="AK41" s="23"/>
    </row>
    <row r="42" spans="1:37" ht="12.75">
      <c r="A42" t="s">
        <v>60</v>
      </c>
      <c r="B42" s="7"/>
      <c r="C42" s="7"/>
      <c r="D42" s="7"/>
      <c r="E42" s="7"/>
      <c r="F42" s="7">
        <v>1</v>
      </c>
      <c r="G42" s="7"/>
      <c r="H42" s="7"/>
      <c r="I42" s="7"/>
      <c r="J42" s="7"/>
      <c r="K42" s="7"/>
      <c r="L42" s="7"/>
      <c r="M42" s="7"/>
      <c r="N42" s="7"/>
      <c r="O42" s="8">
        <f t="shared" si="11"/>
        <v>1</v>
      </c>
      <c r="P42" s="8">
        <f t="shared" si="19"/>
        <v>0.3333333333333333</v>
      </c>
      <c r="Q42" s="14">
        <f t="shared" si="24"/>
        <v>2.3</v>
      </c>
      <c r="R42" s="14">
        <f t="shared" si="2"/>
        <v>3.1</v>
      </c>
      <c r="S42" s="8">
        <v>2.3</v>
      </c>
      <c r="T42" s="8"/>
      <c r="U42" s="8"/>
      <c r="V42" s="8">
        <v>3.1</v>
      </c>
      <c r="W42" s="8"/>
      <c r="X42" s="8"/>
      <c r="Y42" s="6">
        <f t="shared" si="14"/>
        <v>5.733333333333333</v>
      </c>
      <c r="Z42" s="8">
        <v>0</v>
      </c>
      <c r="AA42" s="8"/>
      <c r="AB42" s="8">
        <f t="shared" si="25"/>
        <v>0</v>
      </c>
      <c r="AC42" s="8">
        <v>0</v>
      </c>
      <c r="AD42" s="8"/>
      <c r="AE42" s="8">
        <f t="shared" si="26"/>
        <v>0</v>
      </c>
      <c r="AF42" s="8">
        <f t="shared" si="27"/>
        <v>0</v>
      </c>
      <c r="AG42" s="16" t="str">
        <f t="shared" si="28"/>
        <v>ANO</v>
      </c>
      <c r="AK42" s="23"/>
    </row>
    <row r="43" spans="1:37" ht="12.75">
      <c r="A43" t="s">
        <v>61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8">
        <f t="shared" si="11"/>
        <v>0</v>
      </c>
      <c r="P43" s="8">
        <f t="shared" si="19"/>
        <v>0</v>
      </c>
      <c r="Q43" s="14">
        <f aca="true" t="shared" si="29" ref="Q43:Q51">MAX(S43:U43)</f>
        <v>4.6</v>
      </c>
      <c r="R43" s="14">
        <f t="shared" si="2"/>
        <v>4.9</v>
      </c>
      <c r="S43" s="8">
        <v>4.6</v>
      </c>
      <c r="T43" s="8"/>
      <c r="U43" s="8"/>
      <c r="V43" s="8">
        <v>4.9</v>
      </c>
      <c r="W43" s="8"/>
      <c r="X43" s="8"/>
      <c r="Y43" s="6">
        <f t="shared" si="14"/>
        <v>9.5</v>
      </c>
      <c r="Z43" s="8">
        <v>0</v>
      </c>
      <c r="AA43" s="8"/>
      <c r="AB43" s="8">
        <f t="shared" si="25"/>
        <v>0</v>
      </c>
      <c r="AC43" s="8">
        <v>0</v>
      </c>
      <c r="AD43" s="8"/>
      <c r="AE43" s="8">
        <f t="shared" si="26"/>
        <v>0</v>
      </c>
      <c r="AF43" s="8">
        <f t="shared" si="27"/>
        <v>0</v>
      </c>
      <c r="AG43" s="16" t="str">
        <f t="shared" si="28"/>
        <v>ANO</v>
      </c>
      <c r="AK43" s="23"/>
    </row>
    <row r="44" spans="1:37" ht="12.75">
      <c r="A44" t="s">
        <v>62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8">
        <f t="shared" si="11"/>
        <v>0</v>
      </c>
      <c r="P44" s="8">
        <f t="shared" si="19"/>
        <v>0</v>
      </c>
      <c r="Q44" s="14">
        <f t="shared" si="29"/>
        <v>3.4</v>
      </c>
      <c r="R44" s="14">
        <f t="shared" si="2"/>
        <v>3.5</v>
      </c>
      <c r="S44" s="8">
        <v>3.4</v>
      </c>
      <c r="T44" s="8"/>
      <c r="U44" s="8"/>
      <c r="V44" s="8">
        <v>3.5</v>
      </c>
      <c r="W44" s="8"/>
      <c r="X44" s="8"/>
      <c r="Y44" s="6">
        <f t="shared" si="14"/>
        <v>6.9</v>
      </c>
      <c r="Z44" s="8">
        <v>0</v>
      </c>
      <c r="AA44" s="8"/>
      <c r="AB44" s="8">
        <f t="shared" si="25"/>
        <v>0</v>
      </c>
      <c r="AC44" s="8">
        <v>0</v>
      </c>
      <c r="AD44" s="8"/>
      <c r="AE44" s="8">
        <f t="shared" si="26"/>
        <v>0</v>
      </c>
      <c r="AF44" s="8">
        <f t="shared" si="27"/>
        <v>0</v>
      </c>
      <c r="AG44" s="16" t="str">
        <f t="shared" si="28"/>
        <v>ANO</v>
      </c>
      <c r="AI44" s="3" t="s">
        <v>63</v>
      </c>
      <c r="AJ44" s="4">
        <f>COUNTIF(AJ2:AJ34,"B")</f>
        <v>0</v>
      </c>
      <c r="AK44" s="23"/>
    </row>
    <row r="45" spans="1:37" ht="12.75">
      <c r="A45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8">
        <f t="shared" si="11"/>
        <v>0</v>
      </c>
      <c r="P45" s="8">
        <f t="shared" si="19"/>
        <v>0</v>
      </c>
      <c r="Q45" s="14">
        <f t="shared" si="29"/>
        <v>2.6</v>
      </c>
      <c r="R45" s="14">
        <f t="shared" si="2"/>
        <v>3.2</v>
      </c>
      <c r="S45" s="8">
        <v>1.2</v>
      </c>
      <c r="T45" s="8">
        <v>2.6</v>
      </c>
      <c r="U45" s="8"/>
      <c r="V45" s="8">
        <v>0</v>
      </c>
      <c r="W45" s="8">
        <v>3.2</v>
      </c>
      <c r="X45" s="8"/>
      <c r="Y45" s="6">
        <f t="shared" si="14"/>
        <v>5.800000000000001</v>
      </c>
      <c r="Z45" s="8">
        <v>0</v>
      </c>
      <c r="AA45" s="8"/>
      <c r="AB45" s="8">
        <f t="shared" si="25"/>
        <v>0</v>
      </c>
      <c r="AC45" s="8">
        <v>0</v>
      </c>
      <c r="AD45" s="8"/>
      <c r="AE45" s="8">
        <f t="shared" si="26"/>
        <v>0</v>
      </c>
      <c r="AF45" s="8">
        <f t="shared" si="27"/>
        <v>0</v>
      </c>
      <c r="AG45" s="16" t="str">
        <f t="shared" si="28"/>
        <v>ANO</v>
      </c>
      <c r="AI45" s="3" t="s">
        <v>65</v>
      </c>
      <c r="AJ45" s="4">
        <f>COUNTIF(AJ2:AJ34,"C")</f>
        <v>0</v>
      </c>
      <c r="AK45" s="23"/>
    </row>
    <row r="46" spans="1:37" ht="12.75">
      <c r="A46" t="s">
        <v>66</v>
      </c>
      <c r="B46" s="7"/>
      <c r="C46" s="7"/>
      <c r="D46" s="7">
        <v>3</v>
      </c>
      <c r="E46" s="7">
        <v>3</v>
      </c>
      <c r="F46" s="7">
        <v>2</v>
      </c>
      <c r="G46" s="7"/>
      <c r="H46" s="7">
        <v>0.5</v>
      </c>
      <c r="I46" s="7"/>
      <c r="J46" s="7"/>
      <c r="K46" s="7"/>
      <c r="L46" s="7"/>
      <c r="M46" s="7"/>
      <c r="N46" s="7"/>
      <c r="O46" s="8">
        <f t="shared" si="11"/>
        <v>8.5</v>
      </c>
      <c r="P46" s="8">
        <f t="shared" si="19"/>
        <v>2.8333333333333335</v>
      </c>
      <c r="Q46" s="14">
        <f t="shared" si="29"/>
        <v>4.5</v>
      </c>
      <c r="R46" s="14">
        <f t="shared" si="2"/>
        <v>4.8</v>
      </c>
      <c r="S46" s="8">
        <v>4.5</v>
      </c>
      <c r="T46" s="8"/>
      <c r="U46" s="8"/>
      <c r="V46" s="8">
        <v>4.8</v>
      </c>
      <c r="W46" s="8"/>
      <c r="X46" s="8"/>
      <c r="Y46" s="6">
        <f t="shared" si="14"/>
        <v>12.133333333333333</v>
      </c>
      <c r="Z46" s="8">
        <v>0</v>
      </c>
      <c r="AA46" s="8"/>
      <c r="AB46" s="8">
        <f t="shared" si="25"/>
        <v>0</v>
      </c>
      <c r="AC46" s="8">
        <v>0</v>
      </c>
      <c r="AD46" s="8"/>
      <c r="AE46" s="8">
        <f t="shared" si="26"/>
        <v>0</v>
      </c>
      <c r="AF46" s="8">
        <f t="shared" si="27"/>
        <v>0</v>
      </c>
      <c r="AG46" s="16" t="str">
        <f t="shared" si="28"/>
        <v>ANO</v>
      </c>
      <c r="AI46" s="3" t="s">
        <v>67</v>
      </c>
      <c r="AJ46" s="4">
        <f>COUNTIF(AJ2:AJ34,"D")</f>
        <v>0</v>
      </c>
      <c r="AK46" s="23"/>
    </row>
    <row r="47" spans="1:37" ht="12.75">
      <c r="A47" t="s">
        <v>68</v>
      </c>
      <c r="B47" s="7"/>
      <c r="C47" s="7"/>
      <c r="D47" s="7"/>
      <c r="E47" s="7">
        <v>1</v>
      </c>
      <c r="F47" s="7"/>
      <c r="G47" s="7"/>
      <c r="H47" s="7">
        <v>1</v>
      </c>
      <c r="I47" s="7"/>
      <c r="J47" s="7"/>
      <c r="K47" s="7"/>
      <c r="L47" s="7"/>
      <c r="M47" s="7"/>
      <c r="N47" s="7"/>
      <c r="O47" s="8">
        <f t="shared" si="11"/>
        <v>2</v>
      </c>
      <c r="P47" s="8">
        <f t="shared" si="19"/>
        <v>0.6666666666666666</v>
      </c>
      <c r="Q47" s="14">
        <f t="shared" si="29"/>
        <v>4.3</v>
      </c>
      <c r="R47" s="14">
        <f t="shared" si="2"/>
        <v>4.8</v>
      </c>
      <c r="S47" s="8">
        <v>4.3</v>
      </c>
      <c r="T47" s="8"/>
      <c r="U47" s="8"/>
      <c r="V47" s="8">
        <v>4.8</v>
      </c>
      <c r="W47" s="8"/>
      <c r="X47" s="8"/>
      <c r="Y47" s="6">
        <f t="shared" si="14"/>
        <v>9.766666666666666</v>
      </c>
      <c r="Z47" s="8">
        <v>0</v>
      </c>
      <c r="AA47" s="8"/>
      <c r="AB47" s="8">
        <f t="shared" si="25"/>
        <v>0</v>
      </c>
      <c r="AC47" s="8">
        <v>0</v>
      </c>
      <c r="AD47" s="8"/>
      <c r="AE47" s="8">
        <f t="shared" si="26"/>
        <v>0</v>
      </c>
      <c r="AF47" s="8">
        <f t="shared" si="27"/>
        <v>0</v>
      </c>
      <c r="AG47" s="16" t="str">
        <f t="shared" si="28"/>
        <v>ANO</v>
      </c>
      <c r="AI47" s="3" t="s">
        <v>69</v>
      </c>
      <c r="AJ47" s="4">
        <f>COUNTIF(AJ2:AJ34,"E")</f>
        <v>0</v>
      </c>
      <c r="AK47" s="23"/>
    </row>
    <row r="48" spans="1:37" ht="12.75">
      <c r="A48" t="s">
        <v>70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8">
        <f t="shared" si="11"/>
        <v>0</v>
      </c>
      <c r="P48" s="8">
        <f t="shared" si="19"/>
        <v>0</v>
      </c>
      <c r="Q48" s="14">
        <f t="shared" si="29"/>
        <v>2.4</v>
      </c>
      <c r="R48" s="14">
        <f t="shared" si="2"/>
        <v>2.9</v>
      </c>
      <c r="S48" s="8">
        <v>2</v>
      </c>
      <c r="T48" s="8">
        <v>2.4</v>
      </c>
      <c r="U48" s="8"/>
      <c r="V48" s="8">
        <v>2.9</v>
      </c>
      <c r="W48" s="8"/>
      <c r="X48" s="8"/>
      <c r="Y48" s="6">
        <f t="shared" si="14"/>
        <v>5.3</v>
      </c>
      <c r="Z48" s="8">
        <v>0</v>
      </c>
      <c r="AA48" s="8"/>
      <c r="AB48" s="8">
        <f t="shared" si="25"/>
        <v>0</v>
      </c>
      <c r="AC48" s="8">
        <v>0</v>
      </c>
      <c r="AD48" s="8"/>
      <c r="AE48" s="8">
        <f t="shared" si="26"/>
        <v>0</v>
      </c>
      <c r="AF48" s="8">
        <f t="shared" si="27"/>
        <v>0</v>
      </c>
      <c r="AG48" s="16" t="str">
        <f t="shared" si="28"/>
        <v>ANO</v>
      </c>
      <c r="AI48" s="3" t="s">
        <v>71</v>
      </c>
      <c r="AJ48" s="4">
        <f>COUNTIF(AJ2:AJ34,"F")</f>
        <v>0</v>
      </c>
      <c r="AK48" s="23"/>
    </row>
    <row r="49" spans="1:37" ht="12.75">
      <c r="A49" t="s">
        <v>72</v>
      </c>
      <c r="B49" s="2">
        <v>1</v>
      </c>
      <c r="D49" s="2">
        <v>2</v>
      </c>
      <c r="E49" s="2">
        <v>1</v>
      </c>
      <c r="F49" s="2">
        <v>1</v>
      </c>
      <c r="G49" s="2">
        <v>1</v>
      </c>
      <c r="H49" s="2">
        <v>1</v>
      </c>
      <c r="O49" s="8">
        <f t="shared" si="11"/>
        <v>7</v>
      </c>
      <c r="P49" s="8">
        <f t="shared" si="19"/>
        <v>2.3333333333333335</v>
      </c>
      <c r="Q49" s="14">
        <f t="shared" si="29"/>
        <v>4.8</v>
      </c>
      <c r="R49" s="14">
        <f t="shared" si="2"/>
        <v>4</v>
      </c>
      <c r="S49" s="8">
        <v>4.8</v>
      </c>
      <c r="T49" s="8"/>
      <c r="U49" s="8"/>
      <c r="V49" s="8">
        <v>4</v>
      </c>
      <c r="W49" s="8"/>
      <c r="X49" s="8"/>
      <c r="Y49" s="6">
        <f t="shared" si="14"/>
        <v>11.133333333333333</v>
      </c>
      <c r="Z49" s="8">
        <v>0</v>
      </c>
      <c r="AA49" s="8"/>
      <c r="AB49" s="8">
        <f>MAX(Z49:AA49)</f>
        <v>0</v>
      </c>
      <c r="AC49" s="8">
        <v>0</v>
      </c>
      <c r="AD49" s="8"/>
      <c r="AE49" s="8">
        <f>MAX(AC49:AD49)</f>
        <v>0</v>
      </c>
      <c r="AF49" s="8">
        <f>AB49+AE49</f>
        <v>0</v>
      </c>
      <c r="AG49" s="16" t="str">
        <f>IF(Y49&gt;=5,"ANO","NE")</f>
        <v>ANO</v>
      </c>
      <c r="AJ49" s="4" t="s">
        <v>63</v>
      </c>
      <c r="AK49" s="23">
        <f>COUNTIF(AK2:AK34,"B")</f>
        <v>0</v>
      </c>
    </row>
    <row r="50" spans="1:37" ht="12.75">
      <c r="A50" t="s">
        <v>73</v>
      </c>
      <c r="O50" s="8">
        <f t="shared" si="11"/>
        <v>0</v>
      </c>
      <c r="P50" s="8">
        <f t="shared" si="19"/>
        <v>0</v>
      </c>
      <c r="Q50" s="14">
        <f t="shared" si="29"/>
        <v>3.8</v>
      </c>
      <c r="R50" s="14">
        <f>MAX(V50:X50)</f>
        <v>3.5</v>
      </c>
      <c r="S50" s="8">
        <v>3.8</v>
      </c>
      <c r="T50" s="8"/>
      <c r="U50" s="8"/>
      <c r="V50" s="8">
        <v>3.5</v>
      </c>
      <c r="W50" s="8"/>
      <c r="X50" s="8"/>
      <c r="Y50" s="6">
        <f t="shared" si="14"/>
        <v>7.3</v>
      </c>
      <c r="Z50" s="8">
        <v>0</v>
      </c>
      <c r="AA50" s="8"/>
      <c r="AB50" s="8">
        <f>MAX(Z50:AA50)</f>
        <v>0</v>
      </c>
      <c r="AC50" s="8">
        <v>0</v>
      </c>
      <c r="AD50" s="8"/>
      <c r="AE50" s="8">
        <f>MAX(AC50:AD50)</f>
        <v>0</v>
      </c>
      <c r="AF50" s="8">
        <f>AB50+AE50</f>
        <v>0</v>
      </c>
      <c r="AG50" s="16" t="str">
        <f>IF(Y50&gt;=5,"ANO","NE")</f>
        <v>ANO</v>
      </c>
      <c r="AJ50" s="4" t="s">
        <v>65</v>
      </c>
      <c r="AK50" s="23">
        <f>COUNTIF(AK2:AK34,"C")</f>
        <v>0</v>
      </c>
    </row>
    <row r="51" spans="1:37" ht="12.75">
      <c r="A51" t="s">
        <v>74</v>
      </c>
      <c r="O51" s="8">
        <f t="shared" si="11"/>
        <v>0</v>
      </c>
      <c r="P51" s="8">
        <f t="shared" si="19"/>
        <v>0</v>
      </c>
      <c r="Q51" s="14">
        <f t="shared" si="29"/>
        <v>3.3</v>
      </c>
      <c r="R51" s="14">
        <f>MAX(V51:X51)</f>
        <v>3</v>
      </c>
      <c r="S51" s="8">
        <v>3.3</v>
      </c>
      <c r="T51" s="8"/>
      <c r="U51" s="8"/>
      <c r="V51" s="8">
        <v>3</v>
      </c>
      <c r="W51" s="8"/>
      <c r="X51" s="8"/>
      <c r="Y51" s="6">
        <f t="shared" si="14"/>
        <v>6.3</v>
      </c>
      <c r="Z51" s="8">
        <v>0</v>
      </c>
      <c r="AA51" s="8"/>
      <c r="AB51" s="8">
        <f>MAX(Z51:AA51)</f>
        <v>0</v>
      </c>
      <c r="AC51" s="8">
        <v>0</v>
      </c>
      <c r="AD51" s="8"/>
      <c r="AE51" s="8">
        <f>MAX(AC51:AD51)</f>
        <v>0</v>
      </c>
      <c r="AF51" s="8">
        <f>AB51+AE51</f>
        <v>0</v>
      </c>
      <c r="AG51" s="16" t="str">
        <f>IF(Y51&gt;=5,"ANO","NE")</f>
        <v>ANO</v>
      </c>
      <c r="AJ51" s="4" t="s">
        <v>67</v>
      </c>
      <c r="AK51" s="23">
        <f>COUNTIF(AK2:AK34,"D")</f>
        <v>0</v>
      </c>
    </row>
    <row r="52" spans="1:37" ht="12.75">
      <c r="A52" s="24"/>
      <c r="AJ52" s="4" t="s">
        <v>69</v>
      </c>
      <c r="AK52" s="23">
        <f>COUNTIF(AK2:AK34,"E")</f>
        <v>0</v>
      </c>
    </row>
    <row r="53" spans="1:37" ht="12.75">
      <c r="A53" s="24"/>
      <c r="AJ53" s="4" t="s">
        <v>71</v>
      </c>
      <c r="AK53" s="23">
        <f>COUNTIF(AK2:AK34,"F")</f>
        <v>0</v>
      </c>
    </row>
    <row r="54" ht="12.75">
      <c r="A54" s="24"/>
    </row>
    <row r="55" ht="12.75">
      <c r="A55" s="24"/>
    </row>
    <row r="56" ht="12.75">
      <c r="A56" s="24"/>
    </row>
    <row r="57" ht="12.75">
      <c r="A57" s="24"/>
    </row>
    <row r="58" ht="12.75">
      <c r="A58" s="24"/>
    </row>
    <row r="59" ht="12.75">
      <c r="A59" s="24"/>
    </row>
    <row r="60" ht="12.75">
      <c r="A60" s="24"/>
    </row>
    <row r="61" ht="12.75">
      <c r="A61" s="24"/>
    </row>
    <row r="62" ht="12.75">
      <c r="A62" s="24"/>
    </row>
  </sheetData>
  <printOptions/>
  <pageMargins left="0.7701388888888889" right="0.25" top="0.5902777777777778" bottom="0.44027777777777777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pribylova</cp:lastModifiedBy>
  <dcterms:modified xsi:type="dcterms:W3CDTF">2011-01-24T09:37:19Z</dcterms:modified>
  <cp:category/>
  <cp:version/>
  <cp:contentType/>
  <cp:contentStatus/>
</cp:coreProperties>
</file>