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k\Documents\"/>
    </mc:Choice>
  </mc:AlternateContent>
  <xr:revisionPtr revIDLastSave="0" documentId="13_ncr:1_{6DFA8045-C4D4-4CB9-8A1B-BAE03056D904}" xr6:coauthVersionLast="47" xr6:coauthVersionMax="47" xr10:uidLastSave="{00000000-0000-0000-0000-000000000000}"/>
  <bookViews>
    <workbookView xWindow="-120" yWindow="-120" windowWidth="25440" windowHeight="15390" xr2:uid="{E677631D-D7D4-A842-86E0-60D051650C1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9" i="1"/>
  <c r="M10" i="1"/>
  <c r="N10" i="1" s="1"/>
  <c r="L37" i="1"/>
  <c r="L38" i="1" s="1"/>
  <c r="J37" i="1"/>
  <c r="J38" i="1" s="1"/>
  <c r="I37" i="1"/>
  <c r="I38" i="1" s="1"/>
  <c r="K37" i="1" l="1"/>
  <c r="K38" i="1" s="1"/>
  <c r="F37" i="1"/>
  <c r="D37" i="1"/>
  <c r="E37" i="1"/>
  <c r="G37" i="1"/>
  <c r="G38" i="1" s="1"/>
  <c r="H37" i="1"/>
  <c r="H38" i="1" s="1"/>
  <c r="C37" i="1"/>
  <c r="M37" i="1" l="1"/>
  <c r="N37" i="1" s="1"/>
  <c r="E38" i="1"/>
  <c r="D38" i="1"/>
  <c r="F38" i="1" l="1"/>
  <c r="C38" i="1" l="1"/>
  <c r="M38" i="1" s="1"/>
</calcChain>
</file>

<file path=xl/sharedStrings.xml><?xml version="1.0" encoding="utf-8"?>
<sst xmlns="http://schemas.openxmlformats.org/spreadsheetml/2006/main" count="104" uniqueCount="94">
  <si>
    <t>Název katastru:</t>
  </si>
  <si>
    <t>Název lokality:</t>
  </si>
  <si>
    <t>GPS souřadnice:</t>
  </si>
  <si>
    <t>Šlapanice u Brna</t>
  </si>
  <si>
    <t>Datum:</t>
  </si>
  <si>
    <t>Počet jedinců</t>
  </si>
  <si>
    <t>larva jepice</t>
  </si>
  <si>
    <t>larva motýlice</t>
  </si>
  <si>
    <t>Počet kamenů:</t>
  </si>
  <si>
    <t>Jméno:</t>
  </si>
  <si>
    <t>Kristýna Klossová</t>
  </si>
  <si>
    <t>potok Říčka</t>
  </si>
  <si>
    <t>larva mokřadníka</t>
  </si>
  <si>
    <t>hltanovka bahenní</t>
  </si>
  <si>
    <t>chobotnatka plochá</t>
  </si>
  <si>
    <t xml:space="preserve">bahnivka rmutná </t>
  </si>
  <si>
    <t>larva chrostíka bez schránky</t>
  </si>
  <si>
    <t>larva chrostíka ve schránce</t>
  </si>
  <si>
    <t>počet taxonů</t>
  </si>
  <si>
    <t>larva pošvatky</t>
  </si>
  <si>
    <t>Tereza Osičková</t>
  </si>
  <si>
    <t>Brno-Ořešín</t>
  </si>
  <si>
    <t>Rakovec</t>
  </si>
  <si>
    <t>larva muchničky</t>
  </si>
  <si>
    <t>larva pakomára</t>
  </si>
  <si>
    <t>potápník</t>
  </si>
  <si>
    <t>Brumov-Bylnice</t>
  </si>
  <si>
    <t>Brumovka</t>
  </si>
  <si>
    <t xml:space="preserve">Taxony </t>
  </si>
  <si>
    <t>49.1742228N</t>
  </si>
  <si>
    <t>49.2734678N</t>
  </si>
  <si>
    <t>49.0822153N</t>
  </si>
  <si>
    <t>16.7204908E</t>
  </si>
  <si>
    <t>16.6116050E</t>
  </si>
  <si>
    <t>18.0181764E</t>
  </si>
  <si>
    <t>Petra Naňáková</t>
  </si>
  <si>
    <t>celkový počet jedinců</t>
  </si>
  <si>
    <t>rameno Moravy</t>
  </si>
  <si>
    <t>Kroměříž</t>
  </si>
  <si>
    <t>Barbora Lysoňková</t>
  </si>
  <si>
    <t xml:space="preserve"> 49.305397</t>
  </si>
  <si>
    <t>17.392366</t>
  </si>
  <si>
    <t>nitěnka obecná</t>
  </si>
  <si>
    <t>klešťanka</t>
  </si>
  <si>
    <t>vírník</t>
  </si>
  <si>
    <t>lastura velevruba</t>
  </si>
  <si>
    <t>Ivo Adam</t>
  </si>
  <si>
    <t>Jihlava</t>
  </si>
  <si>
    <t>Hrubšice</t>
  </si>
  <si>
    <t>49.0957508N</t>
  </si>
  <si>
    <t>16.2962264E</t>
  </si>
  <si>
    <t>Valašské Klobouky</t>
  </si>
  <si>
    <t>Dubovecký potok</t>
  </si>
  <si>
    <t xml:space="preserve">Sára Zatloukalová  </t>
  </si>
  <si>
    <t xml:space="preserve">ploštěnka potoční </t>
  </si>
  <si>
    <t>blešivec (potoční )</t>
  </si>
  <si>
    <t>larva mloka (skvrnitého)</t>
  </si>
  <si>
    <t>49.1304319N</t>
  </si>
  <si>
    <t>18.0065289E</t>
  </si>
  <si>
    <t>Michaela Kročilová</t>
  </si>
  <si>
    <t>Březolupy</t>
  </si>
  <si>
    <t>Březnice</t>
  </si>
  <si>
    <t>49.1155267N</t>
  </si>
  <si>
    <t>17.5714967E</t>
  </si>
  <si>
    <t>beruška (vodní)</t>
  </si>
  <si>
    <t>Jan Kyselka</t>
  </si>
  <si>
    <t>Rašovice</t>
  </si>
  <si>
    <t>Křižanovický potok</t>
  </si>
  <si>
    <t>49.1260350N</t>
  </si>
  <si>
    <t>16.9371272E</t>
  </si>
  <si>
    <t>levatka</t>
  </si>
  <si>
    <t>žížalice</t>
  </si>
  <si>
    <t>larva bráněnky</t>
  </si>
  <si>
    <t>Eliška Slavková</t>
  </si>
  <si>
    <t>50.6283747N</t>
  </si>
  <si>
    <t>15.7951328E</t>
  </si>
  <si>
    <t xml:space="preserve">Janské Lázně </t>
  </si>
  <si>
    <t xml:space="preserve">Janský potok </t>
  </si>
  <si>
    <t>snůšky vodních plžů</t>
  </si>
  <si>
    <t>Brno Bystrc</t>
  </si>
  <si>
    <t>potok Vrbovec</t>
  </si>
  <si>
    <t>Barbora Dvořáková</t>
  </si>
  <si>
    <t>49.2203160N</t>
  </si>
  <si>
    <t>16.5356411E</t>
  </si>
  <si>
    <t xml:space="preserve">ploštěnka černá </t>
  </si>
  <si>
    <t>kukla muchničky</t>
  </si>
  <si>
    <t>kukla pakomára</t>
  </si>
  <si>
    <t>jedinců na 1 kámen</t>
  </si>
  <si>
    <t>Dominance</t>
  </si>
  <si>
    <t>(%)</t>
  </si>
  <si>
    <t>Frekvence</t>
  </si>
  <si>
    <t>Průměrná</t>
  </si>
  <si>
    <t>abundance</t>
  </si>
  <si>
    <t>cílových taxonů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</si>
</sst>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/>
    </xf>
    <xf numFmtId="164" fontId="0" fillId="0" borderId="4" xfId="0" applyNumberForma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EC97-54F3-A642-BFE8-E1CC2170844F}">
  <dimension ref="A1:O40"/>
  <sheetViews>
    <sheetView tabSelected="1" zoomScale="90" zoomScaleNormal="90" workbookViewId="0">
      <selection activeCell="L39" sqref="L39"/>
    </sheetView>
  </sheetViews>
  <sheetFormatPr defaultColWidth="11" defaultRowHeight="20.100000000000001" customHeight="1" x14ac:dyDescent="0.25"/>
  <cols>
    <col min="1" max="1" width="3.625" style="8" customWidth="1"/>
    <col min="2" max="2" width="24.375" style="8" bestFit="1" customWidth="1"/>
    <col min="3" max="3" width="15.5" style="26" bestFit="1" customWidth="1"/>
    <col min="4" max="4" width="14.25" style="9" bestFit="1" customWidth="1"/>
    <col min="5" max="5" width="16.625" style="9" bestFit="1" customWidth="1"/>
    <col min="6" max="6" width="14.375" style="9" bestFit="1" customWidth="1"/>
    <col min="7" max="7" width="12.375" style="9" bestFit="1" customWidth="1"/>
    <col min="8" max="8" width="16.625" style="9" bestFit="1" customWidth="1"/>
    <col min="9" max="9" width="16.75" style="9" bestFit="1" customWidth="1"/>
    <col min="10" max="10" width="13.375" style="9" bestFit="1" customWidth="1"/>
    <col min="11" max="12" width="16.75" style="9" bestFit="1" customWidth="1"/>
    <col min="13" max="13" width="9.75" style="34" bestFit="1" customWidth="1"/>
    <col min="14" max="14" width="10" style="9" bestFit="1" customWidth="1"/>
    <col min="15" max="15" width="9" style="10" bestFit="1" customWidth="1"/>
    <col min="16" max="16" width="13.5" style="8" customWidth="1"/>
    <col min="17" max="16384" width="11" style="8"/>
  </cols>
  <sheetData>
    <row r="1" spans="1:15" ht="20.100000000000001" customHeight="1" x14ac:dyDescent="0.25">
      <c r="C1" s="26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9</v>
      </c>
      <c r="J1" s="9">
        <v>7</v>
      </c>
      <c r="K1" s="9">
        <v>8</v>
      </c>
      <c r="L1" s="9">
        <v>10</v>
      </c>
    </row>
    <row r="2" spans="1:15" ht="20.100000000000001" customHeight="1" x14ac:dyDescent="0.25">
      <c r="B2" s="8" t="s">
        <v>9</v>
      </c>
      <c r="C2" s="26" t="s">
        <v>10</v>
      </c>
      <c r="D2" s="9" t="s">
        <v>35</v>
      </c>
      <c r="E2" s="9" t="s">
        <v>39</v>
      </c>
      <c r="F2" s="9" t="s">
        <v>20</v>
      </c>
      <c r="G2" s="9" t="s">
        <v>46</v>
      </c>
      <c r="H2" s="9" t="s">
        <v>53</v>
      </c>
      <c r="I2" s="9" t="s">
        <v>65</v>
      </c>
      <c r="J2" s="9" t="s">
        <v>73</v>
      </c>
      <c r="K2" s="9" t="s">
        <v>59</v>
      </c>
      <c r="L2" s="9" t="s">
        <v>81</v>
      </c>
      <c r="M2" s="30"/>
      <c r="N2" s="11"/>
      <c r="O2" s="21"/>
    </row>
    <row r="3" spans="1:15" ht="20.100000000000001" customHeight="1" x14ac:dyDescent="0.25">
      <c r="B3" s="8" t="s">
        <v>0</v>
      </c>
      <c r="C3" s="26" t="s">
        <v>3</v>
      </c>
      <c r="D3" s="9" t="s">
        <v>26</v>
      </c>
      <c r="E3" s="9" t="s">
        <v>38</v>
      </c>
      <c r="F3" s="9" t="s">
        <v>21</v>
      </c>
      <c r="G3" s="9" t="s">
        <v>48</v>
      </c>
      <c r="H3" s="9" t="s">
        <v>51</v>
      </c>
      <c r="I3" s="9" t="s">
        <v>66</v>
      </c>
      <c r="J3" s="9" t="s">
        <v>76</v>
      </c>
      <c r="K3" s="9" t="s">
        <v>60</v>
      </c>
      <c r="L3" s="9" t="s">
        <v>79</v>
      </c>
      <c r="M3" s="35"/>
      <c r="N3" s="11"/>
      <c r="O3" s="21"/>
    </row>
    <row r="4" spans="1:15" ht="20.100000000000001" customHeight="1" x14ac:dyDescent="0.25">
      <c r="B4" s="8" t="s">
        <v>1</v>
      </c>
      <c r="C4" s="26" t="s">
        <v>11</v>
      </c>
      <c r="D4" s="9" t="s">
        <v>27</v>
      </c>
      <c r="E4" s="9" t="s">
        <v>37</v>
      </c>
      <c r="F4" s="9" t="s">
        <v>22</v>
      </c>
      <c r="G4" s="9" t="s">
        <v>47</v>
      </c>
      <c r="H4" s="9" t="s">
        <v>52</v>
      </c>
      <c r="I4" s="9" t="s">
        <v>67</v>
      </c>
      <c r="J4" s="9" t="s">
        <v>77</v>
      </c>
      <c r="K4" s="9" t="s">
        <v>61</v>
      </c>
      <c r="L4" s="9" t="s">
        <v>80</v>
      </c>
    </row>
    <row r="5" spans="1:15" ht="20.100000000000001" customHeight="1" x14ac:dyDescent="0.25">
      <c r="B5" s="8" t="s">
        <v>2</v>
      </c>
      <c r="C5" s="26" t="s">
        <v>29</v>
      </c>
      <c r="D5" s="9" t="s">
        <v>31</v>
      </c>
      <c r="E5" s="9" t="s">
        <v>40</v>
      </c>
      <c r="F5" s="9" t="s">
        <v>30</v>
      </c>
      <c r="G5" s="9" t="s">
        <v>49</v>
      </c>
      <c r="H5" s="9" t="s">
        <v>57</v>
      </c>
      <c r="I5" s="9" t="s">
        <v>68</v>
      </c>
      <c r="J5" s="9" t="s">
        <v>74</v>
      </c>
      <c r="K5" s="9" t="s">
        <v>62</v>
      </c>
      <c r="L5" s="9" t="s">
        <v>82</v>
      </c>
    </row>
    <row r="6" spans="1:15" ht="20.100000000000001" customHeight="1" x14ac:dyDescent="0.25">
      <c r="C6" s="26" t="s">
        <v>32</v>
      </c>
      <c r="D6" s="9" t="s">
        <v>34</v>
      </c>
      <c r="E6" s="9" t="s">
        <v>41</v>
      </c>
      <c r="F6" s="9" t="s">
        <v>33</v>
      </c>
      <c r="G6" s="9" t="s">
        <v>50</v>
      </c>
      <c r="H6" s="9" t="s">
        <v>58</v>
      </c>
      <c r="I6" s="9" t="s">
        <v>69</v>
      </c>
      <c r="J6" s="9" t="s">
        <v>75</v>
      </c>
      <c r="K6" s="9" t="s">
        <v>63</v>
      </c>
      <c r="L6" s="9" t="s">
        <v>83</v>
      </c>
    </row>
    <row r="7" spans="1:15" ht="20.100000000000001" customHeight="1" x14ac:dyDescent="0.25">
      <c r="B7" s="8" t="s">
        <v>4</v>
      </c>
      <c r="C7" s="27">
        <v>45357</v>
      </c>
      <c r="D7" s="12">
        <v>45359</v>
      </c>
      <c r="E7" s="12">
        <v>45360</v>
      </c>
      <c r="F7" s="12">
        <v>45361</v>
      </c>
      <c r="G7" s="12">
        <v>45361</v>
      </c>
      <c r="H7" s="12">
        <v>45364</v>
      </c>
      <c r="I7" s="41">
        <v>45366</v>
      </c>
      <c r="J7" s="12">
        <v>45367</v>
      </c>
      <c r="K7" s="12">
        <v>45368</v>
      </c>
      <c r="L7" s="12">
        <v>45374</v>
      </c>
    </row>
    <row r="8" spans="1:15" ht="20.100000000000001" customHeight="1" x14ac:dyDescent="0.25">
      <c r="B8" s="8" t="s">
        <v>8</v>
      </c>
      <c r="C8" s="26">
        <v>10</v>
      </c>
      <c r="D8" s="9">
        <v>12</v>
      </c>
      <c r="E8" s="9">
        <v>10</v>
      </c>
      <c r="F8" s="9">
        <v>16</v>
      </c>
      <c r="G8" s="9">
        <v>10</v>
      </c>
      <c r="H8" s="9">
        <v>12</v>
      </c>
      <c r="I8" s="9">
        <v>10</v>
      </c>
      <c r="J8" s="9">
        <v>10</v>
      </c>
      <c r="K8" s="9">
        <v>12</v>
      </c>
      <c r="L8" s="9">
        <v>20</v>
      </c>
      <c r="M8" s="34" t="s">
        <v>91</v>
      </c>
      <c r="N8" s="9" t="s">
        <v>88</v>
      </c>
      <c r="O8" s="10" t="s">
        <v>90</v>
      </c>
    </row>
    <row r="9" spans="1:15" s="13" customFormat="1" ht="20.100000000000001" customHeight="1" x14ac:dyDescent="0.25">
      <c r="B9" s="13" t="s">
        <v>28</v>
      </c>
      <c r="C9" s="28" t="s">
        <v>5</v>
      </c>
      <c r="D9" s="14" t="s">
        <v>5</v>
      </c>
      <c r="E9" s="14" t="s">
        <v>5</v>
      </c>
      <c r="F9" s="14" t="s">
        <v>5</v>
      </c>
      <c r="G9" s="14" t="s">
        <v>5</v>
      </c>
      <c r="H9" s="14" t="s">
        <v>5</v>
      </c>
      <c r="I9" s="14" t="s">
        <v>5</v>
      </c>
      <c r="J9" s="14" t="s">
        <v>5</v>
      </c>
      <c r="K9" s="14" t="s">
        <v>5</v>
      </c>
      <c r="L9" s="14" t="s">
        <v>5</v>
      </c>
      <c r="M9" s="36" t="s">
        <v>92</v>
      </c>
      <c r="N9" s="14" t="s">
        <v>89</v>
      </c>
      <c r="O9" s="14" t="s">
        <v>89</v>
      </c>
    </row>
    <row r="10" spans="1:15" s="2" customFormat="1" ht="20.100000000000001" customHeight="1" x14ac:dyDescent="0.25">
      <c r="A10" s="3">
        <v>1</v>
      </c>
      <c r="B10" s="2" t="s">
        <v>54</v>
      </c>
      <c r="C10" s="29"/>
      <c r="D10" s="3"/>
      <c r="E10" s="3"/>
      <c r="F10" s="3"/>
      <c r="G10" s="3"/>
      <c r="H10" s="3">
        <v>4</v>
      </c>
      <c r="I10" s="3"/>
      <c r="J10" s="3">
        <v>16</v>
      </c>
      <c r="K10" s="3"/>
      <c r="L10" s="3"/>
      <c r="M10" s="37">
        <f>SUM(C10:L10)/10</f>
        <v>2</v>
      </c>
      <c r="N10" s="4">
        <f>M10/86.4*100</f>
        <v>2.3148148148148149</v>
      </c>
      <c r="O10" s="4">
        <v>20</v>
      </c>
    </row>
    <row r="11" spans="1:15" s="2" customFormat="1" ht="20.100000000000001" customHeight="1" x14ac:dyDescent="0.25">
      <c r="A11" s="3">
        <v>2</v>
      </c>
      <c r="B11" s="2" t="s">
        <v>84</v>
      </c>
      <c r="C11" s="29"/>
      <c r="D11" s="3"/>
      <c r="E11" s="3"/>
      <c r="F11" s="3"/>
      <c r="G11" s="3"/>
      <c r="H11" s="3"/>
      <c r="I11" s="3"/>
      <c r="J11" s="3"/>
      <c r="K11" s="3"/>
      <c r="L11" s="3">
        <v>2</v>
      </c>
      <c r="M11" s="37">
        <f>SUM(C11:L11)/10</f>
        <v>0.2</v>
      </c>
      <c r="N11" s="4">
        <f t="shared" ref="N11:N37" si="0">M11/86.4*100</f>
        <v>0.23148148148148145</v>
      </c>
      <c r="O11" s="4">
        <v>10</v>
      </c>
    </row>
    <row r="12" spans="1:15" ht="20.100000000000001" customHeight="1" x14ac:dyDescent="0.25">
      <c r="A12" s="9">
        <v>3</v>
      </c>
      <c r="B12" s="8" t="s">
        <v>78</v>
      </c>
      <c r="C12" s="26">
        <v>4</v>
      </c>
      <c r="J12" s="9">
        <v>4</v>
      </c>
      <c r="L12" s="9">
        <v>1</v>
      </c>
      <c r="M12" s="34">
        <f>SUM(C12:L12)/10</f>
        <v>0.9</v>
      </c>
      <c r="N12" s="10">
        <f t="shared" si="0"/>
        <v>1.0416666666666665</v>
      </c>
      <c r="O12" s="10">
        <v>30</v>
      </c>
    </row>
    <row r="13" spans="1:15" ht="20.100000000000001" customHeight="1" x14ac:dyDescent="0.25">
      <c r="A13" s="9">
        <v>4</v>
      </c>
      <c r="B13" s="8" t="s">
        <v>15</v>
      </c>
      <c r="D13" s="9">
        <v>2</v>
      </c>
      <c r="E13" s="9">
        <v>19</v>
      </c>
      <c r="F13" s="9">
        <v>10</v>
      </c>
      <c r="K13" s="9">
        <v>28</v>
      </c>
      <c r="M13" s="34">
        <f>SUM(C13:L13)/10</f>
        <v>5.9</v>
      </c>
      <c r="N13" s="10">
        <f t="shared" si="0"/>
        <v>6.8287037037037033</v>
      </c>
      <c r="O13" s="10">
        <v>40</v>
      </c>
    </row>
    <row r="14" spans="1:15" ht="20.100000000000001" customHeight="1" x14ac:dyDescent="0.25">
      <c r="A14" s="9">
        <v>5</v>
      </c>
      <c r="B14" s="8" t="s">
        <v>70</v>
      </c>
      <c r="I14" s="9">
        <v>6</v>
      </c>
      <c r="M14" s="34">
        <f>SUM(C14:L14)/10</f>
        <v>0.6</v>
      </c>
      <c r="N14" s="10">
        <f t="shared" si="0"/>
        <v>0.69444444444444442</v>
      </c>
      <c r="O14" s="10">
        <v>10</v>
      </c>
    </row>
    <row r="15" spans="1:15" ht="20.100000000000001" customHeight="1" x14ac:dyDescent="0.25">
      <c r="A15" s="9">
        <v>6</v>
      </c>
      <c r="B15" s="1" t="s">
        <v>45</v>
      </c>
      <c r="C15" s="30"/>
      <c r="G15" s="9">
        <v>1</v>
      </c>
      <c r="M15" s="34">
        <f>SUM(C15:L15)/10</f>
        <v>0.1</v>
      </c>
      <c r="N15" s="10">
        <f t="shared" si="0"/>
        <v>0.11574074074074073</v>
      </c>
      <c r="O15" s="10">
        <v>10</v>
      </c>
    </row>
    <row r="16" spans="1:15" s="2" customFormat="1" ht="20.100000000000001" customHeight="1" x14ac:dyDescent="0.25">
      <c r="A16" s="3">
        <v>7</v>
      </c>
      <c r="B16" s="23" t="s">
        <v>42</v>
      </c>
      <c r="C16" s="31"/>
      <c r="D16" s="3"/>
      <c r="E16" s="3">
        <v>8</v>
      </c>
      <c r="F16" s="3">
        <v>1</v>
      </c>
      <c r="G16" s="3"/>
      <c r="H16" s="3"/>
      <c r="I16" s="3">
        <v>150</v>
      </c>
      <c r="J16" s="3"/>
      <c r="K16" s="3">
        <v>4</v>
      </c>
      <c r="L16" s="3">
        <v>6</v>
      </c>
      <c r="M16" s="38">
        <f>SUM(C16:L16)/10</f>
        <v>16.899999999999999</v>
      </c>
      <c r="N16" s="20">
        <f t="shared" si="0"/>
        <v>19.560185185185183</v>
      </c>
      <c r="O16" s="20">
        <v>50</v>
      </c>
    </row>
    <row r="17" spans="1:15" s="2" customFormat="1" ht="20.100000000000001" customHeight="1" x14ac:dyDescent="0.25">
      <c r="A17" s="3">
        <v>8</v>
      </c>
      <c r="B17" s="2" t="s">
        <v>71</v>
      </c>
      <c r="C17" s="31"/>
      <c r="D17" s="3"/>
      <c r="E17" s="3"/>
      <c r="F17" s="3"/>
      <c r="G17" s="3"/>
      <c r="H17" s="3"/>
      <c r="I17" s="3">
        <v>2</v>
      </c>
      <c r="J17" s="3"/>
      <c r="K17" s="3"/>
      <c r="L17" s="3">
        <v>1</v>
      </c>
      <c r="M17" s="37">
        <f>SUM(C17:L17)/10</f>
        <v>0.3</v>
      </c>
      <c r="N17" s="4">
        <f t="shared" si="0"/>
        <v>0.34722222222222221</v>
      </c>
      <c r="O17" s="4">
        <v>20</v>
      </c>
    </row>
    <row r="18" spans="1:15" s="2" customFormat="1" ht="20.100000000000001" customHeight="1" x14ac:dyDescent="0.25">
      <c r="A18" s="3">
        <v>9</v>
      </c>
      <c r="B18" s="2" t="s">
        <v>14</v>
      </c>
      <c r="C18" s="31"/>
      <c r="D18" s="3"/>
      <c r="E18" s="3"/>
      <c r="F18" s="3">
        <v>1</v>
      </c>
      <c r="G18" s="3"/>
      <c r="H18" s="3"/>
      <c r="I18" s="3"/>
      <c r="J18" s="3"/>
      <c r="K18" s="3">
        <v>2</v>
      </c>
      <c r="L18" s="3"/>
      <c r="M18" s="37">
        <f>SUM(C18:L18)/10</f>
        <v>0.3</v>
      </c>
      <c r="N18" s="4">
        <f t="shared" si="0"/>
        <v>0.34722222222222221</v>
      </c>
      <c r="O18" s="4">
        <v>20</v>
      </c>
    </row>
    <row r="19" spans="1:15" s="6" customFormat="1" ht="20.100000000000001" customHeight="1" x14ac:dyDescent="0.25">
      <c r="A19" s="5">
        <v>10</v>
      </c>
      <c r="B19" s="24" t="s">
        <v>13</v>
      </c>
      <c r="C19" s="32">
        <v>9</v>
      </c>
      <c r="D19" s="5">
        <v>1</v>
      </c>
      <c r="E19" s="5"/>
      <c r="F19" s="5">
        <v>12</v>
      </c>
      <c r="G19" s="5"/>
      <c r="H19" s="5"/>
      <c r="I19" s="5">
        <v>2</v>
      </c>
      <c r="J19" s="5"/>
      <c r="K19" s="5">
        <v>32</v>
      </c>
      <c r="L19" s="5"/>
      <c r="M19" s="39">
        <f>SUM(C19:L19)/10</f>
        <v>5.6</v>
      </c>
      <c r="N19" s="7">
        <f t="shared" si="0"/>
        <v>6.481481481481481</v>
      </c>
      <c r="O19" s="22">
        <v>50</v>
      </c>
    </row>
    <row r="20" spans="1:15" ht="20.100000000000001" customHeight="1" x14ac:dyDescent="0.25">
      <c r="A20" s="9">
        <v>11</v>
      </c>
      <c r="B20" s="8" t="s">
        <v>64</v>
      </c>
      <c r="C20" s="30"/>
      <c r="I20" s="9">
        <v>8</v>
      </c>
      <c r="K20" s="9">
        <v>10</v>
      </c>
      <c r="L20" s="9">
        <v>2</v>
      </c>
      <c r="M20" s="34">
        <f>SUM(C20:L20)/10</f>
        <v>2</v>
      </c>
      <c r="N20" s="10">
        <f t="shared" si="0"/>
        <v>2.3148148148148149</v>
      </c>
      <c r="O20" s="10">
        <v>30</v>
      </c>
    </row>
    <row r="21" spans="1:15" ht="20.100000000000001" customHeight="1" x14ac:dyDescent="0.25">
      <c r="A21" s="9">
        <v>12</v>
      </c>
      <c r="B21" s="8" t="s">
        <v>55</v>
      </c>
      <c r="F21" s="9">
        <v>1</v>
      </c>
      <c r="G21" s="9">
        <v>24</v>
      </c>
      <c r="H21" s="9">
        <v>25</v>
      </c>
      <c r="K21" s="9">
        <v>5</v>
      </c>
      <c r="M21" s="34">
        <f>SUM(C21:L21)/10</f>
        <v>5.5</v>
      </c>
      <c r="N21" s="10">
        <f t="shared" si="0"/>
        <v>6.3657407407407396</v>
      </c>
      <c r="O21" s="10">
        <v>40</v>
      </c>
    </row>
    <row r="22" spans="1:15" ht="20.100000000000001" customHeight="1" x14ac:dyDescent="0.25">
      <c r="A22" s="9">
        <v>13</v>
      </c>
      <c r="B22" s="25" t="s">
        <v>6</v>
      </c>
      <c r="C22" s="26">
        <v>6</v>
      </c>
      <c r="D22" s="9">
        <v>14</v>
      </c>
      <c r="F22" s="9">
        <v>14</v>
      </c>
      <c r="G22" s="9">
        <v>2</v>
      </c>
      <c r="H22" s="9">
        <v>19</v>
      </c>
      <c r="J22" s="9">
        <v>8</v>
      </c>
      <c r="M22" s="34">
        <f>SUM(C22:L22)/10</f>
        <v>6.3</v>
      </c>
      <c r="N22" s="10">
        <f t="shared" si="0"/>
        <v>7.2916666666666661</v>
      </c>
      <c r="O22" s="20">
        <v>60</v>
      </c>
    </row>
    <row r="23" spans="1:15" ht="20.100000000000001" customHeight="1" x14ac:dyDescent="0.25">
      <c r="A23" s="9">
        <v>14</v>
      </c>
      <c r="B23" s="8" t="s">
        <v>19</v>
      </c>
      <c r="F23" s="9">
        <v>11</v>
      </c>
      <c r="H23" s="9">
        <v>1</v>
      </c>
      <c r="J23" s="9">
        <v>6</v>
      </c>
      <c r="L23" s="9">
        <v>8</v>
      </c>
      <c r="M23" s="34">
        <f>SUM(C23:L23)/10</f>
        <v>2.6</v>
      </c>
      <c r="N23" s="10">
        <f t="shared" si="0"/>
        <v>3.0092592592592591</v>
      </c>
      <c r="O23" s="10">
        <v>40</v>
      </c>
    </row>
    <row r="24" spans="1:15" ht="20.100000000000001" customHeight="1" x14ac:dyDescent="0.25">
      <c r="A24" s="9">
        <v>15</v>
      </c>
      <c r="B24" s="8" t="s">
        <v>7</v>
      </c>
      <c r="C24" s="26">
        <v>1</v>
      </c>
      <c r="D24" s="9">
        <v>1</v>
      </c>
      <c r="E24" s="9">
        <v>1</v>
      </c>
      <c r="M24" s="34">
        <f>SUM(C24:L24)/10</f>
        <v>0.3</v>
      </c>
      <c r="N24" s="10">
        <f t="shared" si="0"/>
        <v>0.34722222222222221</v>
      </c>
      <c r="O24" s="10">
        <v>30</v>
      </c>
    </row>
    <row r="25" spans="1:15" ht="20.100000000000001" customHeight="1" x14ac:dyDescent="0.25">
      <c r="A25" s="9">
        <v>16</v>
      </c>
      <c r="B25" s="1" t="s">
        <v>43</v>
      </c>
      <c r="C25" s="30"/>
      <c r="G25" s="9">
        <v>2</v>
      </c>
      <c r="M25" s="34">
        <f>SUM(C25:L25)/10</f>
        <v>0.2</v>
      </c>
      <c r="N25" s="10">
        <f t="shared" si="0"/>
        <v>0.23148148148148145</v>
      </c>
      <c r="O25" s="10">
        <v>10</v>
      </c>
    </row>
    <row r="26" spans="1:15" ht="20.100000000000001" customHeight="1" x14ac:dyDescent="0.25">
      <c r="A26" s="9">
        <v>17</v>
      </c>
      <c r="B26" s="8" t="s">
        <v>12</v>
      </c>
      <c r="F26" s="9">
        <v>13</v>
      </c>
      <c r="M26" s="34">
        <f>SUM(C26:L26)/10</f>
        <v>1.3</v>
      </c>
      <c r="N26" s="10">
        <f t="shared" si="0"/>
        <v>1.5046296296296295</v>
      </c>
      <c r="O26" s="10">
        <v>10</v>
      </c>
    </row>
    <row r="27" spans="1:15" ht="20.100000000000001" customHeight="1" x14ac:dyDescent="0.25">
      <c r="A27" s="9">
        <v>18</v>
      </c>
      <c r="B27" s="8" t="s">
        <v>25</v>
      </c>
      <c r="D27" s="9">
        <v>1</v>
      </c>
      <c r="M27" s="34">
        <f>SUM(C27:L27)/10</f>
        <v>0.1</v>
      </c>
      <c r="N27" s="10">
        <f t="shared" si="0"/>
        <v>0.11574074074074073</v>
      </c>
      <c r="O27" s="10">
        <v>10</v>
      </c>
    </row>
    <row r="28" spans="1:15" ht="20.100000000000001" customHeight="1" x14ac:dyDescent="0.25">
      <c r="A28" s="9">
        <v>19</v>
      </c>
      <c r="B28" s="1" t="s">
        <v>44</v>
      </c>
      <c r="C28" s="30"/>
      <c r="G28" s="9">
        <v>1</v>
      </c>
      <c r="M28" s="34">
        <f>SUM(C28:L28)/10</f>
        <v>0.1</v>
      </c>
      <c r="N28" s="10">
        <f t="shared" si="0"/>
        <v>0.11574074074074073</v>
      </c>
      <c r="O28" s="10">
        <v>10</v>
      </c>
    </row>
    <row r="29" spans="1:15" ht="20.100000000000001" customHeight="1" x14ac:dyDescent="0.25">
      <c r="A29" s="9">
        <v>20</v>
      </c>
      <c r="B29" s="25" t="s">
        <v>16</v>
      </c>
      <c r="C29" s="26">
        <v>7</v>
      </c>
      <c r="D29" s="9">
        <v>11</v>
      </c>
      <c r="G29" s="9">
        <v>4</v>
      </c>
      <c r="J29" s="9">
        <v>10</v>
      </c>
      <c r="K29" s="9">
        <v>6</v>
      </c>
      <c r="M29" s="34">
        <f>SUM(C29:L29)/10</f>
        <v>3.8</v>
      </c>
      <c r="N29" s="10">
        <f t="shared" si="0"/>
        <v>4.3981481481481479</v>
      </c>
      <c r="O29" s="20">
        <v>50</v>
      </c>
    </row>
    <row r="30" spans="1:15" ht="20.100000000000001" customHeight="1" x14ac:dyDescent="0.25">
      <c r="A30" s="9">
        <v>21</v>
      </c>
      <c r="B30" s="8" t="s">
        <v>17</v>
      </c>
      <c r="F30" s="9">
        <v>1</v>
      </c>
      <c r="J30" s="9">
        <v>4</v>
      </c>
      <c r="M30" s="34">
        <f>SUM(C30:L30)/10</f>
        <v>0.5</v>
      </c>
      <c r="N30" s="10">
        <f t="shared" si="0"/>
        <v>0.57870370370370372</v>
      </c>
      <c r="O30" s="10">
        <v>20</v>
      </c>
    </row>
    <row r="31" spans="1:15" ht="20.100000000000001" customHeight="1" x14ac:dyDescent="0.25">
      <c r="A31" s="9">
        <v>22</v>
      </c>
      <c r="B31" s="25" t="s">
        <v>24</v>
      </c>
      <c r="C31" s="26">
        <v>15</v>
      </c>
      <c r="D31" s="9">
        <v>15</v>
      </c>
      <c r="E31" s="9">
        <v>15</v>
      </c>
      <c r="G31" s="9">
        <v>21</v>
      </c>
      <c r="K31" s="9">
        <v>8</v>
      </c>
      <c r="L31" s="9">
        <v>1</v>
      </c>
      <c r="M31" s="34">
        <f>SUM(C31:L31)/10</f>
        <v>7.5</v>
      </c>
      <c r="N31" s="10">
        <f t="shared" si="0"/>
        <v>8.6805555555555554</v>
      </c>
      <c r="O31" s="20">
        <v>60</v>
      </c>
    </row>
    <row r="32" spans="1:15" ht="20.100000000000001" customHeight="1" x14ac:dyDescent="0.25">
      <c r="A32" s="9">
        <v>23</v>
      </c>
      <c r="B32" s="8" t="s">
        <v>86</v>
      </c>
      <c r="L32" s="9">
        <v>1</v>
      </c>
      <c r="M32" s="34">
        <f>SUM(C32:L32)/10</f>
        <v>0.1</v>
      </c>
      <c r="N32" s="10">
        <f t="shared" si="0"/>
        <v>0.11574074074074073</v>
      </c>
      <c r="O32" s="10">
        <v>10</v>
      </c>
    </row>
    <row r="33" spans="1:15" ht="20.100000000000001" customHeight="1" x14ac:dyDescent="0.25">
      <c r="A33" s="9">
        <v>24</v>
      </c>
      <c r="B33" s="25" t="s">
        <v>23</v>
      </c>
      <c r="C33" s="26">
        <v>3</v>
      </c>
      <c r="D33" s="9">
        <v>30</v>
      </c>
      <c r="H33" s="9">
        <v>17</v>
      </c>
      <c r="I33" s="9">
        <v>13</v>
      </c>
      <c r="J33" s="9">
        <v>120</v>
      </c>
      <c r="K33" s="9">
        <v>22</v>
      </c>
      <c r="L33" s="9">
        <v>23</v>
      </c>
      <c r="M33" s="38">
        <f>SUM(C33:L33)/10</f>
        <v>22.8</v>
      </c>
      <c r="N33" s="20">
        <f t="shared" si="0"/>
        <v>26.388888888888889</v>
      </c>
      <c r="O33" s="20">
        <v>70</v>
      </c>
    </row>
    <row r="34" spans="1:15" ht="20.100000000000001" customHeight="1" x14ac:dyDescent="0.25">
      <c r="A34" s="9">
        <v>25</v>
      </c>
      <c r="B34" s="8" t="s">
        <v>85</v>
      </c>
      <c r="L34" s="9">
        <v>2</v>
      </c>
      <c r="M34" s="34">
        <f>SUM(C34:L34)/10</f>
        <v>0.2</v>
      </c>
      <c r="N34" s="10">
        <f t="shared" si="0"/>
        <v>0.23148148148148145</v>
      </c>
      <c r="O34" s="10">
        <v>10</v>
      </c>
    </row>
    <row r="35" spans="1:15" ht="20.100000000000001" customHeight="1" x14ac:dyDescent="0.25">
      <c r="A35" s="14">
        <v>26</v>
      </c>
      <c r="B35" s="8" t="s">
        <v>72</v>
      </c>
      <c r="I35" s="9">
        <v>1</v>
      </c>
      <c r="M35" s="36">
        <f>SUM(C35:L35)/10</f>
        <v>0.1</v>
      </c>
      <c r="N35" s="15">
        <f t="shared" si="0"/>
        <v>0.11574074074074073</v>
      </c>
      <c r="O35" s="10">
        <v>10</v>
      </c>
    </row>
    <row r="36" spans="1:15" s="17" customFormat="1" ht="20.100000000000001" customHeight="1" x14ac:dyDescent="0.25">
      <c r="A36" s="16">
        <v>27</v>
      </c>
      <c r="B36" s="17" t="s">
        <v>56</v>
      </c>
      <c r="C36" s="33"/>
      <c r="D36" s="16"/>
      <c r="E36" s="16"/>
      <c r="F36" s="16"/>
      <c r="G36" s="16"/>
      <c r="H36" s="16">
        <v>2</v>
      </c>
      <c r="I36" s="16"/>
      <c r="J36" s="16"/>
      <c r="K36" s="16"/>
      <c r="L36" s="16"/>
      <c r="M36" s="36">
        <f>SUM(C36:L36)/10</f>
        <v>0.2</v>
      </c>
      <c r="N36" s="18">
        <f t="shared" si="0"/>
        <v>0.23148148148148145</v>
      </c>
      <c r="O36" s="18">
        <v>10</v>
      </c>
    </row>
    <row r="37" spans="1:15" ht="20.100000000000001" customHeight="1" x14ac:dyDescent="0.25">
      <c r="B37" s="8" t="s">
        <v>36</v>
      </c>
      <c r="C37" s="26">
        <f>SUM(C10:C36)</f>
        <v>45</v>
      </c>
      <c r="D37" s="9">
        <f>SUM(D10:D36)</f>
        <v>75</v>
      </c>
      <c r="E37" s="9">
        <f>SUM(E10:E36)</f>
        <v>43</v>
      </c>
      <c r="F37" s="9">
        <f>SUM(F10:F36)</f>
        <v>64</v>
      </c>
      <c r="G37" s="9">
        <f>SUM(G10:G36)</f>
        <v>55</v>
      </c>
      <c r="H37" s="9">
        <f t="shared" ref="H37:L37" si="1">SUM(H10:H36)</f>
        <v>68</v>
      </c>
      <c r="I37" s="3">
        <f>SUM(I10:I36)</f>
        <v>182</v>
      </c>
      <c r="J37" s="9">
        <f>SUM(J10:J36)</f>
        <v>168</v>
      </c>
      <c r="K37" s="9">
        <f t="shared" si="1"/>
        <v>117</v>
      </c>
      <c r="L37" s="9">
        <f t="shared" si="1"/>
        <v>47</v>
      </c>
      <c r="M37" s="34">
        <f>SUM(C37:L37)/10</f>
        <v>86.4</v>
      </c>
      <c r="N37" s="10">
        <f t="shared" si="0"/>
        <v>100</v>
      </c>
    </row>
    <row r="38" spans="1:15" s="19" customFormat="1" ht="20.100000000000001" customHeight="1" x14ac:dyDescent="0.25">
      <c r="B38" s="19" t="s">
        <v>87</v>
      </c>
      <c r="C38" s="34">
        <f t="shared" ref="C38:K38" si="2">C37/C8</f>
        <v>4.5</v>
      </c>
      <c r="D38" s="10">
        <f>D37/D8</f>
        <v>6.25</v>
      </c>
      <c r="E38" s="10">
        <f>E37/E8</f>
        <v>4.3</v>
      </c>
      <c r="F38" s="10">
        <f>F37/F8</f>
        <v>4</v>
      </c>
      <c r="G38" s="10">
        <f>G37/G8</f>
        <v>5.5</v>
      </c>
      <c r="H38" s="10">
        <f t="shared" si="2"/>
        <v>5.666666666666667</v>
      </c>
      <c r="I38" s="4">
        <f>I37/I8</f>
        <v>18.2</v>
      </c>
      <c r="J38" s="10">
        <f>J37/J8</f>
        <v>16.8</v>
      </c>
      <c r="K38" s="10">
        <f t="shared" si="2"/>
        <v>9.75</v>
      </c>
      <c r="L38" s="10">
        <f t="shared" ref="L38" si="3">L37/L8</f>
        <v>2.35</v>
      </c>
      <c r="M38" s="34">
        <f>SUM(C38:L38)/10</f>
        <v>7.7316666666666665</v>
      </c>
      <c r="N38" s="40"/>
      <c r="O38" s="10"/>
    </row>
    <row r="39" spans="1:15" ht="20.100000000000001" customHeight="1" x14ac:dyDescent="0.25">
      <c r="B39" s="8" t="s">
        <v>18</v>
      </c>
      <c r="C39" s="26">
        <v>5</v>
      </c>
      <c r="D39" s="9">
        <v>8</v>
      </c>
      <c r="E39" s="9">
        <v>4</v>
      </c>
      <c r="F39" s="9">
        <v>9</v>
      </c>
      <c r="G39" s="9">
        <v>7</v>
      </c>
      <c r="H39" s="9">
        <v>6</v>
      </c>
      <c r="I39" s="9">
        <v>7</v>
      </c>
      <c r="J39" s="9">
        <v>7</v>
      </c>
      <c r="K39" s="9">
        <v>9</v>
      </c>
      <c r="L39" s="3">
        <v>10</v>
      </c>
      <c r="M39" s="34">
        <f>SUM(C39:L39)/10</f>
        <v>7.2</v>
      </c>
      <c r="N39" s="40"/>
    </row>
    <row r="40" spans="1:15" ht="20.100000000000001" customHeight="1" x14ac:dyDescent="0.25">
      <c r="B40" s="8" t="s">
        <v>93</v>
      </c>
      <c r="C40" s="26">
        <v>1</v>
      </c>
      <c r="D40" s="9">
        <v>1</v>
      </c>
      <c r="E40" s="9">
        <v>1</v>
      </c>
      <c r="F40" s="9">
        <v>3</v>
      </c>
      <c r="G40" s="9">
        <v>0</v>
      </c>
      <c r="H40" s="9">
        <v>1</v>
      </c>
      <c r="I40" s="3">
        <v>3</v>
      </c>
      <c r="J40" s="42">
        <v>1</v>
      </c>
      <c r="K40" s="3">
        <v>3</v>
      </c>
      <c r="L40" s="3">
        <v>3</v>
      </c>
      <c r="M40" s="34">
        <f>SUM(C40:L40)/10</f>
        <v>1.7</v>
      </c>
    </row>
  </sheetData>
  <sortState xmlns:xlrd2="http://schemas.microsoft.com/office/spreadsheetml/2017/richdata2" ref="B19:B33">
    <sortCondition ref="B19:B33"/>
  </sortState>
  <phoneticPr fontId="2" type="noConversion"/>
  <printOptions horizontalCentered="1" verticalCentered="1" gridLines="1"/>
  <pageMargins left="0.31496062992125984" right="0.31496062992125984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 Kloss</dc:creator>
  <cp:lastModifiedBy>Robert Vlk</cp:lastModifiedBy>
  <cp:lastPrinted>2024-03-27T13:29:55Z</cp:lastPrinted>
  <dcterms:created xsi:type="dcterms:W3CDTF">2024-03-06T11:38:55Z</dcterms:created>
  <dcterms:modified xsi:type="dcterms:W3CDTF">2024-03-27T13:31:58Z</dcterms:modified>
</cp:coreProperties>
</file>