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Université de Franche-Comté (univ-fcomte.fr)\Cours Erasmus\Semestre 2\Statistics\"/>
    </mc:Choice>
  </mc:AlternateContent>
  <xr:revisionPtr revIDLastSave="7" documentId="8_{498BC839-8FB3-402D-AE85-5D93DCC47C56}" xr6:coauthVersionLast="44" xr6:coauthVersionMax="44" xr10:uidLastSave="{0C7D1FDD-1E44-4A4E-B08D-071F91DA29B5}"/>
  <bookViews>
    <workbookView xWindow="-110" yWindow="-110" windowWidth="19420" windowHeight="10420" xr2:uid="{80CCB1DE-6104-44F0-8EA9-75C1F35FA9A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B26" i="1" l="1"/>
  <c r="B25" i="1"/>
  <c r="E14" i="1" l="1"/>
  <c r="B14" i="1"/>
  <c r="E11" i="1"/>
  <c r="E10" i="1"/>
  <c r="E9" i="1"/>
  <c r="E8" i="1"/>
  <c r="F2" i="1" l="1"/>
  <c r="E2" i="1"/>
  <c r="G2" i="1" l="1"/>
  <c r="I2" i="1" s="1"/>
  <c r="H2" i="1" l="1"/>
</calcChain>
</file>

<file path=xl/sharedStrings.xml><?xml version="1.0" encoding="utf-8"?>
<sst xmlns="http://schemas.openxmlformats.org/spreadsheetml/2006/main" count="26" uniqueCount="26">
  <si>
    <t xml:space="preserve">Number </t>
  </si>
  <si>
    <t>Nitrogen %</t>
  </si>
  <si>
    <t>Q1</t>
  </si>
  <si>
    <t>Q3</t>
  </si>
  <si>
    <t>Upper Bound</t>
  </si>
  <si>
    <t>Lower bound</t>
  </si>
  <si>
    <t>IQR</t>
  </si>
  <si>
    <t>outlier</t>
  </si>
  <si>
    <t>Class</t>
  </si>
  <si>
    <t>Frequency</t>
  </si>
  <si>
    <t>7,31-7,4</t>
  </si>
  <si>
    <t>7,41-7,5</t>
  </si>
  <si>
    <t>7,51-7,6</t>
  </si>
  <si>
    <t>7,61-7,7</t>
  </si>
  <si>
    <t>Normal</t>
  </si>
  <si>
    <t>Average</t>
  </si>
  <si>
    <t>Mediane</t>
  </si>
  <si>
    <t>S</t>
  </si>
  <si>
    <t>S²</t>
  </si>
  <si>
    <t>Total</t>
  </si>
  <si>
    <t>P</t>
  </si>
  <si>
    <t>t</t>
  </si>
  <si>
    <t>v</t>
  </si>
  <si>
    <t>L1</t>
  </si>
  <si>
    <t>L2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</si>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</sst>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Feuil1!$C$2:$C$5</c:f>
              <c:strCache>
                <c:ptCount val="4"/>
                <c:pt idx="0">
                  <c:v>7,31-7,4</c:v>
                </c:pt>
                <c:pt idx="1">
                  <c:v>7,41-7,5</c:v>
                </c:pt>
                <c:pt idx="2">
                  <c:v>7,51-7,6</c:v>
                </c:pt>
                <c:pt idx="3">
                  <c:v>7,61-7,7</c:v>
                </c:pt>
              </c:strCache>
            </c:strRef>
          </c:cat>
          <c:val>
            <c:numRef>
              <c:f>Feuil1!$D$2:$D$5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0-4136-86D5-F299D1937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27"/>
        <c:axId val="2095719487"/>
        <c:axId val="1908351183"/>
      </c:barChart>
      <c:catAx>
        <c:axId val="20957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351183"/>
        <c:crosses val="autoZero"/>
        <c:auto val="1"/>
        <c:lblAlgn val="ctr"/>
        <c:lblOffset val="100"/>
        <c:noMultiLvlLbl val="0"/>
      </c:catAx>
      <c:valAx>
        <c:axId val="190835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7194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396874</xdr:colOff>
      <xdr:row>3</xdr:row>
      <xdr:rowOff>171450</xdr:rowOff>
    </xdr:from>
    <xdr:to>
      <xdr:col>10</xdr:col>
      <xdr:colOff>723899</xdr:colOff>
      <xdr:row>22</xdr:row>
      <xdr:rowOff>88900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660021</xdr:colOff>
          <xdr:row>23</xdr:row>
          <xdr:rowOff>139416</xdr:rowOff>
        </xdr:from>
        <xdr:to>
          <xdr:col>6</xdr:col>
          <xdr:colOff>634621</xdr:colOff>
          <xdr:row>26</xdr:row>
          <xdr:rowOff>158466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2956-377C-4799-A6A4-28EB0315E32A}">
  <dimension ref="A1:I26"/>
  <sheetViews>
    <sheetView tabSelected="1" zoomScale="67" workbookViewId="0">
      <selection activeCell="H24" sqref="H24"/>
    </sheetView>
  </sheetViews>
  <sheetFormatPr baseColWidth="10" defaultRowHeight="14.5" x14ac:dyDescent="0.35"/>
  <cols>
    <col min="2" max="2" width="11.26953125" bestFit="1" customWidth="1"/>
    <col min="8" max="8" width="13.08984375" customWidth="1"/>
    <col min="9" max="9" width="15.81640625" customWidth="1"/>
  </cols>
  <sheetData>
    <row r="1" spans="1:9" x14ac:dyDescent="0.35">
      <c r="A1" t="s">
        <v>0</v>
      </c>
      <c r="B1" t="s">
        <v>1</v>
      </c>
      <c r="C1" t="s">
        <v>8</v>
      </c>
      <c r="D1" t="s">
        <v>9</v>
      </c>
      <c r="E1" t="s">
        <v>2</v>
      </c>
      <c r="F1" t="s">
        <v>3</v>
      </c>
      <c r="G1" t="s">
        <v>6</v>
      </c>
      <c r="H1" t="s">
        <v>4</v>
      </c>
      <c r="I1" t="s">
        <v>5</v>
      </c>
    </row>
    <row r="2" spans="1:9" x14ac:dyDescent="0.35">
      <c r="A2">
        <v>1</v>
      </c>
      <c r="B2">
        <v>7.31</v>
      </c>
      <c r="C2" t="s">
        <v>10</v>
      </c>
      <c r="D2">
        <v>2</v>
      </c>
      <c r="E2">
        <f>QUARTILE(B2:B17,1)</f>
        <v>7.45</v>
      </c>
      <c r="F2">
        <f>QUARTILE(B2:B17,3)</f>
        <v>7.58</v>
      </c>
      <c r="G2">
        <f>F2-E2</f>
        <v>0.12999999999999989</v>
      </c>
      <c r="H2">
        <f>F2+(1.5*G2)</f>
        <v>7.7750000000000004</v>
      </c>
      <c r="I2">
        <f>E2-(1.5*G2)</f>
        <v>7.2550000000000008</v>
      </c>
    </row>
    <row r="3" spans="1:9" x14ac:dyDescent="0.35">
      <c r="A3">
        <v>2</v>
      </c>
      <c r="B3">
        <v>7.4</v>
      </c>
      <c r="C3" t="s">
        <v>11</v>
      </c>
      <c r="D3">
        <v>4</v>
      </c>
    </row>
    <row r="4" spans="1:9" x14ac:dyDescent="0.35">
      <c r="A4">
        <v>3</v>
      </c>
      <c r="B4">
        <v>7.41</v>
      </c>
      <c r="C4" t="s">
        <v>12</v>
      </c>
      <c r="D4">
        <v>4</v>
      </c>
    </row>
    <row r="5" spans="1:9" x14ac:dyDescent="0.35">
      <c r="A5" s="2">
        <v>4</v>
      </c>
      <c r="B5">
        <v>7.45</v>
      </c>
      <c r="C5" t="s">
        <v>13</v>
      </c>
      <c r="D5">
        <v>1</v>
      </c>
    </row>
    <row r="6" spans="1:9" x14ac:dyDescent="0.35">
      <c r="A6">
        <v>5</v>
      </c>
      <c r="B6">
        <v>7.45</v>
      </c>
    </row>
    <row r="7" spans="1:9" x14ac:dyDescent="0.35">
      <c r="A7">
        <v>6</v>
      </c>
      <c r="B7">
        <v>7.47</v>
      </c>
    </row>
    <row r="8" spans="1:9" x14ac:dyDescent="0.35">
      <c r="A8">
        <v>7</v>
      </c>
      <c r="B8">
        <v>7.53</v>
      </c>
      <c r="D8" t="s">
        <v>15</v>
      </c>
      <c r="E8">
        <f>AVERAGE(B2:B12)</f>
        <v>7.4872727272727273</v>
      </c>
    </row>
    <row r="9" spans="1:9" x14ac:dyDescent="0.35">
      <c r="A9">
        <v>8</v>
      </c>
      <c r="B9">
        <v>7.54</v>
      </c>
      <c r="D9" t="s">
        <v>16</v>
      </c>
      <c r="E9">
        <f>MEDIAN(B2:B12)</f>
        <v>7.47</v>
      </c>
    </row>
    <row r="10" spans="1:9" x14ac:dyDescent="0.35">
      <c r="A10">
        <v>9</v>
      </c>
      <c r="B10">
        <v>7.57</v>
      </c>
      <c r="D10" t="s">
        <v>17</v>
      </c>
      <c r="E10">
        <f>_xlfn.STDEV.S(B2:B12)</f>
        <v>9.727187765134486E-2</v>
      </c>
    </row>
    <row r="11" spans="1:9" x14ac:dyDescent="0.35">
      <c r="A11">
        <v>10</v>
      </c>
      <c r="B11">
        <v>7.58</v>
      </c>
      <c r="D11" t="s">
        <v>18</v>
      </c>
      <c r="E11">
        <f>_xlfn.VAR.S(B2:B12)</f>
        <v>9.4618181818182049E-3</v>
      </c>
    </row>
    <row r="12" spans="1:9" x14ac:dyDescent="0.35">
      <c r="A12">
        <v>11</v>
      </c>
      <c r="B12">
        <v>7.65</v>
      </c>
    </row>
    <row r="14" spans="1:9" x14ac:dyDescent="0.35">
      <c r="A14" t="s">
        <v>19</v>
      </c>
      <c r="B14">
        <f>SUBTOTAL(2,B2:B12)</f>
        <v>11</v>
      </c>
      <c r="D14" t="s">
        <v>14</v>
      </c>
      <c r="E14">
        <f>_xlfn.NORM.DIST(B14,E8,E10,TRUE)</f>
        <v>1</v>
      </c>
    </row>
    <row r="17" spans="1:5" x14ac:dyDescent="0.35">
      <c r="A17" s="1">
        <v>12</v>
      </c>
      <c r="B17" s="1">
        <v>7.88</v>
      </c>
      <c r="C17" t="s">
        <v>7</v>
      </c>
      <c r="D17" t="s">
        <v>20</v>
      </c>
      <c r="E17">
        <v>0.05</v>
      </c>
    </row>
    <row r="18" spans="1:5" x14ac:dyDescent="0.35">
      <c r="D18" t="s">
        <v>22</v>
      </c>
      <c r="E18">
        <v>10</v>
      </c>
    </row>
    <row r="19" spans="1:5" x14ac:dyDescent="0.35">
      <c r="A19" t="s">
        <v>25</v>
      </c>
      <c r="D19" t="s">
        <v>21</v>
      </c>
      <c r="E19">
        <f>TINV(E17,E18)</f>
        <v>2.2281388519862744</v>
      </c>
    </row>
    <row r="25" spans="1:5" x14ac:dyDescent="0.35">
      <c r="A25" t="s">
        <v>23</v>
      </c>
      <c r="B25" s="3">
        <f>E8-E19*(E10/SQRT(B14))</f>
        <v>7.4219245906879454</v>
      </c>
    </row>
    <row r="26" spans="1:5" x14ac:dyDescent="0.35">
      <c r="A26" t="s">
        <v>24</v>
      </c>
      <c r="B26" s="3">
        <f>E8+E19*(E10/SQRT(B14))</f>
        <v>7.5526208638575092</v>
      </c>
    </row>
  </sheetData>
  <sortState xmlns:xlrd2="http://schemas.microsoft.com/office/spreadsheetml/2017/richdata2" ref="B2:B13">
    <sortCondition ref="B2"/>
  </sortState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2</xdr:col>
                <xdr:colOff>660400</xdr:colOff>
                <xdr:row>23</xdr:row>
                <xdr:rowOff>139700</xdr:rowOff>
              </from>
              <to>
                <xdr:col>6</xdr:col>
                <xdr:colOff>635000</xdr:colOff>
                <xdr:row>26</xdr:row>
                <xdr:rowOff>158750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869D40FAFA8479E80756D2C03380C" ma:contentTypeVersion="9" ma:contentTypeDescription="Crée un document." ma:contentTypeScope="" ma:versionID="ee10cab3728ed71f56adbbd04d090dc1">
  <xsd:schema xmlns:xsd="http://www.w3.org/2001/XMLSchema" xmlns:xs="http://www.w3.org/2001/XMLSchema" xmlns:p="http://schemas.microsoft.com/office/2006/metadata/properties" xmlns:ns3="97a21309-32ab-41e6-b20b-f8bb7bf50432" targetNamespace="http://schemas.microsoft.com/office/2006/metadata/properties" ma:root="true" ma:fieldsID="9b7e869611c302f22479f59268b93261" ns3:_="">
    <xsd:import namespace="97a21309-32ab-41e6-b20b-f8bb7bf504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1309-32ab-41e6-b20b-f8bb7bf50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78BE9-D8E9-47C3-A488-610BEAFFE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a21309-32ab-41e6-b20b-f8bb7bf50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8D5A91-C252-4D99-9618-7E732BB39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1B372-BA28-4E26-A47F-C516CD383F31}">
  <ds:schemaRefs>
    <ds:schemaRef ds:uri="97a21309-32ab-41e6-b20b-f8bb7bf50432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Aurélia Guidevaux</cp:lastModifiedBy>
  <dcterms:created xsi:type="dcterms:W3CDTF">2020-03-21T09:10:00Z</dcterms:created>
  <dcterms:modified xsi:type="dcterms:W3CDTF">2020-03-23T16:09:32Z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0x010100ED8869D40FAFA8479E80756D2C03380C</vt:lpwstr>
  </property>
</Properties>
</file>