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bma\Desktop\Klaudikine veci\statistics\"/>
    </mc:Choice>
  </mc:AlternateContent>
  <xr:revisionPtr revIDLastSave="0" documentId="8_{57931886-EA19-4428-B26A-67218AB707C3}" xr6:coauthVersionLast="44" xr6:coauthVersionMax="44" xr10:uidLastSave="{00000000-0000-0000-0000-000000000000}"/>
  <bookViews>
    <workbookView xWindow="-93" yWindow="-93" windowWidth="25786" windowHeight="13986" xr2:uid="{0F1307DE-A84C-40EA-B03B-3B36668DAE44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6" i="1" l="1"/>
  <c r="U35" i="1"/>
  <c r="U34" i="1"/>
  <c r="R38" i="1"/>
  <c r="R36" i="1"/>
  <c r="R35" i="1"/>
  <c r="R34" i="1"/>
  <c r="H32" i="1" l="1"/>
  <c r="H31" i="1" l="1"/>
  <c r="E34" i="1"/>
  <c r="E33" i="1"/>
  <c r="E32" i="1"/>
  <c r="E31" i="1"/>
  <c r="P6" i="1" l="1"/>
  <c r="C13" i="1"/>
  <c r="C6" i="1"/>
  <c r="F9" i="1"/>
  <c r="F8" i="1"/>
</calcChain>
</file>

<file path=xl/sharedStrings.xml><?xml version="1.0" encoding="utf-8"?>
<sst xmlns="http://schemas.openxmlformats.org/spreadsheetml/2006/main" count="45" uniqueCount="36">
  <si>
    <t>Compare parametric and non-parametric statistics:</t>
  </si>
  <si>
    <t>Data set</t>
  </si>
  <si>
    <t>sorted</t>
  </si>
  <si>
    <t>Q</t>
  </si>
  <si>
    <t>Q-test:</t>
  </si>
  <si>
    <t>H0 = There is no outlier in the data set.</t>
  </si>
  <si>
    <t>H1 = There is one outlier in the data set.</t>
  </si>
  <si>
    <t>alpha=</t>
  </si>
  <si>
    <t>range=</t>
  </si>
  <si>
    <t>Qcrit=</t>
  </si>
  <si>
    <t>N=</t>
  </si>
  <si>
    <t>The calculated value 0,351 is smaller than the critical value 0,526.</t>
  </si>
  <si>
    <t>Therefore, the null hypothesis is accepted, no  outlier present.</t>
  </si>
  <si>
    <t>Confidence interval:</t>
  </si>
  <si>
    <t>Data set sorted</t>
  </si>
  <si>
    <t>&lt;30,1;35,14&gt;</t>
  </si>
  <si>
    <t>Grubb´s test:</t>
  </si>
  <si>
    <t>Max value=</t>
  </si>
  <si>
    <t>Min value=</t>
  </si>
  <si>
    <t>Mean=</t>
  </si>
  <si>
    <t>St. dev.=</t>
  </si>
  <si>
    <t>T (max)=</t>
  </si>
  <si>
    <t>T (min)=</t>
  </si>
  <si>
    <t>critical=</t>
  </si>
  <si>
    <t>Both calculated values are lower than the critical value 2,1266.</t>
  </si>
  <si>
    <t>Therefore, the null hypothesis is accepted, there is no outlier.</t>
  </si>
  <si>
    <t>Confidence interval -  Student:</t>
  </si>
  <si>
    <t>t=</t>
  </si>
  <si>
    <t>s.e.m.=</t>
  </si>
  <si>
    <t>L1=</t>
  </si>
  <si>
    <t>L2=</t>
  </si>
  <si>
    <t>&lt;32,25;35,72&gt;</t>
  </si>
  <si>
    <t>CONCLUSION:</t>
  </si>
  <si>
    <t>PARAMETRIC:</t>
  </si>
  <si>
    <t>NON-PARAMETRIC:</t>
  </si>
  <si>
    <t>Non-parametric tests are more suitable as there is a small sample of data and it is not normally distributed.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</si>
</sst>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"/>
  </numFmts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6" fontId="0" fillId="0" borderId="0" xfId="0" applyNumberFormat="1"/>
    <xf numFmtId="2" fontId="0" fillId="0" borderId="0" xfId="0" applyNumberFormat="1"/>
    <xf numFmtId="0" fontId="0" fillId="3" borderId="0" xfId="0" applyFill="1"/>
    <xf numFmtId="0" fontId="0" fillId="0" borderId="0" xfId="0" applyFill="1"/>
    <xf numFmtId="0" fontId="2" fillId="2" borderId="0" xfId="0" applyFont="1" applyFill="1"/>
    <xf numFmtId="0" fontId="2" fillId="0" borderId="0" xfId="0" applyFont="1" applyFill="1"/>
    <xf numFmtId="0" fontId="2" fillId="3" borderId="0" xfId="0" applyFont="1" applyFill="1"/>
    <xf numFmtId="0" fontId="0" fillId="4" borderId="0" xfId="0" applyFill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575734</xdr:colOff>
      <xdr:row>14</xdr:row>
      <xdr:rowOff>71966</xdr:rowOff>
    </xdr:from>
    <xdr:to>
      <xdr:col>3</xdr:col>
      <xdr:colOff>644726</xdr:colOff>
      <xdr:row>23</xdr:row>
      <xdr:rowOff>143613</xdr:rowOff>
    </xdr:to>
    <xdr:pic>
      <xdr:nvPicPr>
        <xdr:cNvPr id="2" name="Obrázek 3" descr="Qtest_Table_2.gif">
          <a:extLst>
            <a:ext uri="{FF2B5EF4-FFF2-40B4-BE49-F238E27FC236}">
              <a16:creationId xmlns:a16="http://schemas.microsoft.com/office/drawing/2014/main" id="{A41DF9AB-3EFD-4A28-9D40-3BC9A7608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734" y="2620433"/>
          <a:ext cx="2147559" cy="170994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</xdr:pic>
    <xdr:clientData/>
  </xdr:twoCellAnchor>
  <xdr:twoCellAnchor editAs="oneCell">
    <xdr:from>
      <xdr:col>12</xdr:col>
      <xdr:colOff>63500</xdr:colOff>
      <xdr:row>13</xdr:row>
      <xdr:rowOff>76200</xdr:rowOff>
    </xdr:from>
    <xdr:to>
      <xdr:col>15</xdr:col>
      <xdr:colOff>354414</xdr:colOff>
      <xdr:row>25</xdr:row>
      <xdr:rowOff>84347</xdr:rowOff>
    </xdr:to>
    <xdr:pic>
      <xdr:nvPicPr>
        <xdr:cNvPr id="3" name="Obrázek 11">
          <a:extLst>
            <a:ext uri="{FF2B5EF4-FFF2-40B4-BE49-F238E27FC236}">
              <a16:creationId xmlns:a16="http://schemas.microsoft.com/office/drawing/2014/main" id="{7B8F3902-1433-4F6E-90D3-401DBC5C0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39667" y="2442633"/>
          <a:ext cx="2492247" cy="2192547"/>
        </a:xfrm>
        <a:prstGeom prst="rect">
          <a:avLst/>
        </a:prstGeom>
      </xdr:spPr>
    </xdr:pic>
    <xdr:clientData/>
  </xdr:twoCellAnchor>
  <xdr:twoCellAnchor editAs="oneCell">
    <xdr:from>
      <xdr:col>2</xdr:col>
      <xdr:colOff>63500</xdr:colOff>
      <xdr:row>36</xdr:row>
      <xdr:rowOff>71967</xdr:rowOff>
    </xdr:from>
    <xdr:to>
      <xdr:col>3</xdr:col>
      <xdr:colOff>592812</xdr:colOff>
      <xdr:row>38</xdr:row>
      <xdr:rowOff>177852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BFD835FF-22E1-4219-A920-E34110D61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0433" y="6625167"/>
          <a:ext cx="1320946" cy="469952"/>
        </a:xfrm>
        <a:prstGeom prst="rect">
          <a:avLst/>
        </a:prstGeom>
      </xdr:spPr>
    </xdr:pic>
    <xdr:clientData/>
  </xdr:twoCellAnchor>
  <xdr:twoCellAnchor editAs="oneCell">
    <xdr:from>
      <xdr:col>3</xdr:col>
      <xdr:colOff>550333</xdr:colOff>
      <xdr:row>36</xdr:row>
      <xdr:rowOff>71967</xdr:rowOff>
    </xdr:from>
    <xdr:to>
      <xdr:col>5</xdr:col>
      <xdr:colOff>554567</xdr:colOff>
      <xdr:row>38</xdr:row>
      <xdr:rowOff>173567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2EA75562-431D-425B-A6F0-02B4391C4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8900" y="6625167"/>
          <a:ext cx="1350434" cy="46566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533401</xdr:colOff>
          <xdr:row>29</xdr:row>
          <xdr:rowOff>143934</xdr:rowOff>
        </xdr:from>
        <xdr:to>
          <xdr:col>19</xdr:col>
          <xdr:colOff>503769</xdr:colOff>
          <xdr:row>32</xdr:row>
          <xdr:rowOff>80003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86C9E59-6E67-4319-AB59-1101EDF9C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AD828-C8CD-47B0-945A-4EA986D4F901}">
  <dimension ref="A1:U43"/>
  <sheetViews>
    <sheetView tabSelected="1" workbookViewId="0">
      <selection activeCell="E45" sqref="E45"/>
    </sheetView>
  </sheetViews>
  <sheetFormatPr defaultRowHeight="14.35" x14ac:dyDescent="0.5"/>
  <cols>
    <col min="3" max="3" width="11" bestFit="1" customWidth="1"/>
    <col min="4" max="4" width="9.76171875" customWidth="1"/>
    <col min="12" max="12" width="16.64453125" bestFit="1" customWidth="1"/>
    <col min="13" max="13" width="12.703125" bestFit="1" customWidth="1"/>
    <col min="16" max="16" width="11.1171875" bestFit="1" customWidth="1"/>
    <col min="20" max="20" width="12.1171875" bestFit="1" customWidth="1"/>
  </cols>
  <sheetData>
    <row r="1" spans="1:16" x14ac:dyDescent="0.5">
      <c r="A1" t="s">
        <v>0</v>
      </c>
    </row>
    <row r="3" spans="1:16" x14ac:dyDescent="0.5">
      <c r="A3" s="1" t="s">
        <v>34</v>
      </c>
    </row>
    <row r="4" spans="1:16" x14ac:dyDescent="0.5">
      <c r="D4" s="7" t="s">
        <v>4</v>
      </c>
      <c r="E4" t="s">
        <v>5</v>
      </c>
      <c r="L4" s="7" t="s">
        <v>13</v>
      </c>
      <c r="M4" s="8"/>
    </row>
    <row r="5" spans="1:16" x14ac:dyDescent="0.5">
      <c r="A5" t="s">
        <v>1</v>
      </c>
      <c r="B5" t="s">
        <v>2</v>
      </c>
      <c r="C5" t="s">
        <v>3</v>
      </c>
      <c r="E5" t="s">
        <v>6</v>
      </c>
      <c r="M5" t="s">
        <v>14</v>
      </c>
    </row>
    <row r="6" spans="1:16" x14ac:dyDescent="0.5">
      <c r="A6">
        <v>30.1</v>
      </c>
      <c r="B6" s="2">
        <v>30.1</v>
      </c>
      <c r="C6" s="5">
        <f>(B7-B6)/F8</f>
        <v>0.35142857142857153</v>
      </c>
      <c r="M6" s="9">
        <v>30.1</v>
      </c>
      <c r="N6" s="10"/>
      <c r="O6" s="4" t="s">
        <v>10</v>
      </c>
      <c r="P6">
        <f>COUNT(M6:M13)</f>
        <v>8</v>
      </c>
    </row>
    <row r="7" spans="1:16" x14ac:dyDescent="0.5">
      <c r="A7">
        <v>32.56</v>
      </c>
      <c r="B7">
        <v>32.56</v>
      </c>
      <c r="E7" s="3" t="s">
        <v>7</v>
      </c>
      <c r="F7" s="4">
        <v>0.05</v>
      </c>
      <c r="M7">
        <v>32.56</v>
      </c>
      <c r="P7" s="12" t="s">
        <v>15</v>
      </c>
    </row>
    <row r="8" spans="1:16" x14ac:dyDescent="0.5">
      <c r="A8">
        <v>33.33</v>
      </c>
      <c r="B8">
        <v>33.33</v>
      </c>
      <c r="E8" s="3" t="s">
        <v>8</v>
      </c>
      <c r="F8" s="4">
        <f>B13-B6</f>
        <v>7</v>
      </c>
      <c r="M8">
        <v>33.33</v>
      </c>
    </row>
    <row r="9" spans="1:16" x14ac:dyDescent="0.5">
      <c r="A9">
        <v>34.1</v>
      </c>
      <c r="B9">
        <v>34.1</v>
      </c>
      <c r="E9" s="3" t="s">
        <v>10</v>
      </c>
      <c r="F9" s="4">
        <f>COUNT(A6:A13)</f>
        <v>8</v>
      </c>
      <c r="M9">
        <v>34.1</v>
      </c>
    </row>
    <row r="10" spans="1:16" x14ac:dyDescent="0.5">
      <c r="A10">
        <v>34.450000000000003</v>
      </c>
      <c r="B10">
        <v>34.450000000000003</v>
      </c>
      <c r="E10" s="3" t="s">
        <v>9</v>
      </c>
      <c r="F10" s="4">
        <v>0.52600000000000002</v>
      </c>
      <c r="M10">
        <v>34.450000000000003</v>
      </c>
    </row>
    <row r="11" spans="1:16" x14ac:dyDescent="0.5">
      <c r="A11">
        <v>35.119999999999997</v>
      </c>
      <c r="B11">
        <v>35.119999999999997</v>
      </c>
      <c r="M11">
        <v>35.119999999999997</v>
      </c>
    </row>
    <row r="12" spans="1:16" x14ac:dyDescent="0.5">
      <c r="A12">
        <v>35.14</v>
      </c>
      <c r="B12">
        <v>35.14</v>
      </c>
      <c r="E12" s="3" t="s">
        <v>11</v>
      </c>
      <c r="M12" s="2">
        <v>35.14</v>
      </c>
    </row>
    <row r="13" spans="1:16" x14ac:dyDescent="0.5">
      <c r="A13">
        <v>37.1</v>
      </c>
      <c r="B13" s="2">
        <v>37.1</v>
      </c>
      <c r="C13" s="5">
        <f>(B13-B12)/F8</f>
        <v>0.28000000000000014</v>
      </c>
      <c r="E13" s="3" t="s">
        <v>12</v>
      </c>
      <c r="M13">
        <v>37.1</v>
      </c>
    </row>
    <row r="27" spans="1:15" x14ac:dyDescent="0.5">
      <c r="A27" s="1" t="s">
        <v>33</v>
      </c>
    </row>
    <row r="28" spans="1:15" x14ac:dyDescent="0.5">
      <c r="C28" s="11" t="s">
        <v>16</v>
      </c>
      <c r="D28" t="s">
        <v>5</v>
      </c>
    </row>
    <row r="29" spans="1:15" x14ac:dyDescent="0.5">
      <c r="A29" t="s">
        <v>1</v>
      </c>
      <c r="D29" t="s">
        <v>6</v>
      </c>
    </row>
    <row r="30" spans="1:15" x14ac:dyDescent="0.5">
      <c r="A30">
        <v>30.1</v>
      </c>
      <c r="M30" s="7" t="s">
        <v>26</v>
      </c>
      <c r="N30" s="7"/>
      <c r="O30" s="7"/>
    </row>
    <row r="31" spans="1:15" x14ac:dyDescent="0.5">
      <c r="A31">
        <v>32.56</v>
      </c>
      <c r="D31" t="s">
        <v>17</v>
      </c>
      <c r="E31">
        <f>MAX(A30:A37)</f>
        <v>37.1</v>
      </c>
      <c r="G31" t="s">
        <v>21</v>
      </c>
      <c r="H31">
        <f>(E31-E33)/E34</f>
        <v>1.5007875887358184</v>
      </c>
    </row>
    <row r="32" spans="1:15" x14ac:dyDescent="0.5">
      <c r="A32">
        <v>33.33</v>
      </c>
      <c r="D32" t="s">
        <v>18</v>
      </c>
      <c r="E32">
        <f>MIN(A30:A37)</f>
        <v>30.1</v>
      </c>
      <c r="G32" t="s">
        <v>22</v>
      </c>
      <c r="H32">
        <f>(E33-E32)/E34</f>
        <v>1.8744776710716478</v>
      </c>
      <c r="N32" t="s">
        <v>1</v>
      </c>
    </row>
    <row r="33" spans="1:21" x14ac:dyDescent="0.5">
      <c r="A33">
        <v>34.1</v>
      </c>
      <c r="D33" t="s">
        <v>19</v>
      </c>
      <c r="E33" s="6">
        <f>AVERAGE(A30:A37)</f>
        <v>33.987500000000004</v>
      </c>
      <c r="G33" t="s">
        <v>23</v>
      </c>
      <c r="H33">
        <v>2.1265999999999998</v>
      </c>
      <c r="N33">
        <v>30.1</v>
      </c>
    </row>
    <row r="34" spans="1:21" x14ac:dyDescent="0.5">
      <c r="A34">
        <v>34.450000000000003</v>
      </c>
      <c r="D34" t="s">
        <v>20</v>
      </c>
      <c r="E34">
        <f>_xlfn.STDEV.S(A30:A37)</f>
        <v>2.0739110739993509</v>
      </c>
      <c r="N34">
        <v>32.56</v>
      </c>
      <c r="Q34" t="s">
        <v>10</v>
      </c>
      <c r="R34">
        <f>COUNT(N33:N40)</f>
        <v>8</v>
      </c>
      <c r="T34" t="s">
        <v>28</v>
      </c>
      <c r="U34" s="6">
        <f>R36/SQRT(R34)</f>
        <v>0.73323829200140833</v>
      </c>
    </row>
    <row r="35" spans="1:21" x14ac:dyDescent="0.5">
      <c r="A35">
        <v>35.119999999999997</v>
      </c>
      <c r="G35" t="s">
        <v>24</v>
      </c>
      <c r="N35">
        <v>33.33</v>
      </c>
      <c r="Q35" t="s">
        <v>19</v>
      </c>
      <c r="R35" s="6">
        <f>AVERAGE(N33:N40)</f>
        <v>33.987500000000004</v>
      </c>
      <c r="T35" t="s">
        <v>29</v>
      </c>
      <c r="U35" s="6">
        <f>R35-R38*U34</f>
        <v>32.253666952537003</v>
      </c>
    </row>
    <row r="36" spans="1:21" x14ac:dyDescent="0.5">
      <c r="A36">
        <v>35.14</v>
      </c>
      <c r="G36" t="s">
        <v>25</v>
      </c>
      <c r="N36">
        <v>34.1</v>
      </c>
      <c r="Q36" t="s">
        <v>20</v>
      </c>
      <c r="R36" s="6">
        <f>_xlfn.STDEV.S(N33:N40)</f>
        <v>2.0739110739993509</v>
      </c>
      <c r="T36" t="s">
        <v>30</v>
      </c>
      <c r="U36" s="6">
        <f>R35+R38*U34</f>
        <v>35.721333047463006</v>
      </c>
    </row>
    <row r="37" spans="1:21" x14ac:dyDescent="0.5">
      <c r="A37">
        <v>37.1</v>
      </c>
      <c r="N37">
        <v>34.450000000000003</v>
      </c>
    </row>
    <row r="38" spans="1:21" x14ac:dyDescent="0.5">
      <c r="N38">
        <v>35.119999999999997</v>
      </c>
      <c r="Q38" t="s">
        <v>27</v>
      </c>
      <c r="R38" s="6">
        <f>_xlfn.T.INV.2T(R39,R34-1)</f>
        <v>2.3646242515927849</v>
      </c>
      <c r="T38" s="12" t="s">
        <v>31</v>
      </c>
    </row>
    <row r="39" spans="1:21" x14ac:dyDescent="0.5">
      <c r="N39">
        <v>35.14</v>
      </c>
      <c r="Q39" t="s">
        <v>7</v>
      </c>
      <c r="R39">
        <v>0.05</v>
      </c>
    </row>
    <row r="40" spans="1:21" x14ac:dyDescent="0.5">
      <c r="N40">
        <v>37.1</v>
      </c>
    </row>
    <row r="42" spans="1:21" x14ac:dyDescent="0.5">
      <c r="A42" s="1" t="s">
        <v>32</v>
      </c>
    </row>
    <row r="43" spans="1:21" x14ac:dyDescent="0.5">
      <c r="A43" t="s">
        <v>35</v>
      </c>
    </row>
  </sheetData>
  <sortState xmlns:xlrd2="http://schemas.microsoft.com/office/spreadsheetml/2017/richdata2" ref="N7:N13">
    <sortCondition ref="N6"/>
  </sortState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>
              <from>
                <xdr:col>15</xdr:col>
                <xdr:colOff>533400</xdr:colOff>
                <xdr:row>29</xdr:row>
                <xdr:rowOff>143933</xdr:rowOff>
              </from>
              <to>
                <xdr:col>19</xdr:col>
                <xdr:colOff>503767</xdr:colOff>
                <xdr:row>32</xdr:row>
                <xdr:rowOff>80433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jkbma</dc:creator>
  <cp:lastModifiedBy>jkbma</cp:lastModifiedBy>
  <dcterms:created xsi:type="dcterms:W3CDTF">2020-04-15T10:43:42Z</dcterms:created>
  <dcterms:modified xsi:type="dcterms:W3CDTF">2020-04-15T21:42:02Z</dcterms:modified>
</cp:coreProperties>
</file>