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charts/chartEx2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ink/ink1.xml" ContentType="application/inkml+xml"/>
  <Override PartName="/xl/charts/chartEx3.xml" ContentType="application/vnd.ms-office.chartex+xml"/>
  <Override PartName="/xl/charts/style5.xml" ContentType="application/vnd.ms-office.chartstyle+xml"/>
  <Override PartName="/xl/charts/colors5.xml" ContentType="application/vnd.ms-office.chartcolorstyle+xml"/>
  <Override PartName="/xl/ink/ink2.xml" ContentType="application/inkml+xml"/>
  <Override PartName="/xl/ink/ink3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47047\Desktop\"/>
    </mc:Choice>
  </mc:AlternateContent>
  <xr:revisionPtr revIDLastSave="0" documentId="13_ncr:1_{DAEFE219-72EA-4CDD-92E7-E973F3E71B26}" xr6:coauthVersionLast="47" xr6:coauthVersionMax="47" xr10:uidLastSave="{00000000-0000-0000-0000-000000000000}"/>
  <bookViews>
    <workbookView xWindow="-120" yWindow="-120" windowWidth="29040" windowHeight="15720" xr2:uid="{8A28D41E-385E-4E69-A4AB-2B99D43D7CFA}"/>
  </bookViews>
  <sheets>
    <sheet name="Kvant abs" sheetId="4" r:id="rId1"/>
  </sheets>
  <definedNames>
    <definedName name="_xlchart.v1.0" hidden="1">'Kvant abs'!$R$64:$R$183</definedName>
    <definedName name="_xlchart.v1.1" hidden="1">'Kvant abs'!$S$64:$S$183</definedName>
    <definedName name="_xlchart.v1.2" hidden="1">'Kvant abs'!$A$76:$A$135</definedName>
    <definedName name="_xlchart.v1.3" hidden="1">'Kvant abs'!$B$76:$B$135</definedName>
    <definedName name="_xlchart.v1.4" hidden="1">'Kvant abs'!$T$7:$T$11</definedName>
    <definedName name="_xlchart.v1.5" hidden="1">'Kvant abs'!$R$64:$R$183</definedName>
    <definedName name="_xlchart.v1.6" hidden="1">'Kvant abs'!$S$64:$S$183</definedName>
    <definedName name="_xlchart.v1.7" hidden="1">'Kvant abs'!$R$64:$R$183</definedName>
    <definedName name="_xlchart.v1.8" hidden="1">'Kvant abs'!$S$64:$S$183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83" i="4" l="1"/>
  <c r="X82" i="4"/>
  <c r="W83" i="4"/>
  <c r="W82" i="4"/>
  <c r="V83" i="4"/>
  <c r="V82" i="4"/>
  <c r="C14" i="4"/>
  <c r="D14" i="4"/>
  <c r="E14" i="4"/>
  <c r="B14" i="4"/>
  <c r="C13" i="4"/>
  <c r="D13" i="4"/>
  <c r="E13" i="4"/>
  <c r="B13" i="4"/>
  <c r="V16" i="4"/>
  <c r="U16" i="4"/>
  <c r="V12" i="4"/>
  <c r="U12" i="4"/>
  <c r="V7" i="4"/>
  <c r="U7" i="4"/>
  <c r="T8" i="4"/>
  <c r="T9" i="4"/>
  <c r="T10" i="4"/>
  <c r="T11" i="4"/>
  <c r="T12" i="4"/>
  <c r="T13" i="4"/>
  <c r="T14" i="4"/>
  <c r="T15" i="4"/>
  <c r="T16" i="4"/>
  <c r="T17" i="4"/>
  <c r="T18" i="4"/>
  <c r="T7" i="4"/>
</calcChain>
</file>

<file path=xl/sharedStrings.xml><?xml version="1.0" encoding="utf-8"?>
<sst xmlns="http://schemas.openxmlformats.org/spreadsheetml/2006/main" count="234" uniqueCount="37">
  <si>
    <t>Isolariciresinol</t>
  </si>
  <si>
    <t>Secoisolariciresinol</t>
  </si>
  <si>
    <t>Matairesinol</t>
  </si>
  <si>
    <t>Syringaresinol</t>
  </si>
  <si>
    <t>nerez</t>
  </si>
  <si>
    <t>sud</t>
  </si>
  <si>
    <r>
      <t xml:space="preserve">8. Bylo sledováno množství lignanů v červeném víně z nerezového tanku a ze sudu (v </t>
    </r>
    <r>
      <rPr>
        <sz val="11"/>
        <color theme="1"/>
        <rFont val="Calibri"/>
        <family val="2"/>
        <charset val="238"/>
      </rPr>
      <t xml:space="preserve">mikrogramech na litr) </t>
    </r>
    <r>
      <rPr>
        <sz val="11"/>
        <color theme="1"/>
        <rFont val="Calibri"/>
        <family val="2"/>
        <charset val="238"/>
        <scheme val="minor"/>
      </rPr>
      <t>pro účely zjištění, který lignan pochází z dubového dřeva a které z révy vinné. Vizualizujte data z tabulky a zjistěte, které lignany vykazují signifikantní rozdíl v koncentraci ve víně z nerezu a ze sudu.</t>
    </r>
  </si>
  <si>
    <t>Ryzlink vlašský</t>
  </si>
  <si>
    <t>Sauvignon green</t>
  </si>
  <si>
    <t>Veltlínské zelené</t>
  </si>
  <si>
    <t>Pálava</t>
  </si>
  <si>
    <r>
      <t>equol (</t>
    </r>
    <r>
      <rPr>
        <sz val="11"/>
        <color theme="1"/>
        <rFont val="Calibri"/>
        <family val="2"/>
        <charset val="238"/>
      </rPr>
      <t>µg/ml)</t>
    </r>
  </si>
  <si>
    <t>krmivo 1</t>
  </si>
  <si>
    <t>krmivo 2</t>
  </si>
  <si>
    <t>Chardonnay</t>
  </si>
  <si>
    <r>
      <t xml:space="preserve">plocha píku (iontů </t>
    </r>
    <r>
      <rPr>
        <sz val="11"/>
        <color theme="1"/>
        <rFont val="Calibri"/>
        <family val="2"/>
        <charset val="238"/>
      </rPr>
      <t>× s)</t>
    </r>
  </si>
  <si>
    <t>A. lappa</t>
  </si>
  <si>
    <t>A. minus</t>
  </si>
  <si>
    <t>A. tomentosum</t>
  </si>
  <si>
    <t>10. Bylo sledováno množství equolu v kultivacích se dvěma typy krmiva. Spočítejte střední hodnotu a variabilitu a vizualizujte data.</t>
  </si>
  <si>
    <t>9. V tabulce jsou koncentrace secoisolariciresinolu ve vínech různých odrůd (ng/ml) v roce 2016. Spočítejte střední hodnotu a variabilitu a vizualizujte data.</t>
  </si>
  <si>
    <t xml:space="preserve">7. V tabulce jsou plochy chromatografických píků odpovídající sacharose v plodech tří druhů lopuchu. Spočítejte střední hodnotu a variabilitu a vizualizujte data. </t>
  </si>
  <si>
    <t>osa x</t>
  </si>
  <si>
    <t>Množství sacharosy vyjádřené v plochách chromatografických píků u tří různých druhů lopuchu.</t>
  </si>
  <si>
    <t>průměr</t>
  </si>
  <si>
    <t>s</t>
  </si>
  <si>
    <t>F-test</t>
  </si>
  <si>
    <t>t-test</t>
  </si>
  <si>
    <t>x</t>
  </si>
  <si>
    <t>y</t>
  </si>
  <si>
    <r>
      <t xml:space="preserve">Koncentrace lignanů ve víně z nerezového tanku (modře) a ze sudu (oranžově). Hvězdičky značí statisticky významný rozdíl: **, P </t>
    </r>
    <r>
      <rPr>
        <sz val="11"/>
        <color theme="1"/>
        <rFont val="Calibri"/>
        <family val="2"/>
        <charset val="238"/>
      </rPr>
      <t>&lt; 0,01; ***, P &lt; 0,001.</t>
    </r>
  </si>
  <si>
    <t>data</t>
  </si>
  <si>
    <t>Koncentrace secoisolariciresinolu ve vínech různých odrůd. Okraje boxů značí první a třetí kvartil, vodorovné čáry medián, křížky průměr, chybové úsečky maximum a minimum a body odlehlou hodnotu. Data pochází ze 12 opakování pro každou odrůdu.</t>
  </si>
  <si>
    <t>Koncentrace equolu v kultivacích se dvěma typy krmiva (vždy 60 opakování). Okraje boxů značí 1. a 3. kvartil, vodorovné čáry medián, chybové úsečky minimální a maximální hodnoty ležící uvnitř 1,5 násobeku kvartilového rozpětí a body hodnoty ležící mimo tento interval.</t>
  </si>
  <si>
    <t>medián</t>
  </si>
  <si>
    <t>min</t>
  </si>
  <si>
    <t>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</si>
</sst>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color theme="2" tint="-0.249977111117893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i/>
      <sz val="11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2EFD9"/>
        <bgColor indexed="64"/>
      </patternFill>
    </fill>
    <fill>
      <patternFill patternType="solid">
        <fgColor rgb="FFFBE5D5"/>
        <bgColor indexed="64"/>
      </patternFill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0" fontId="7" fillId="0" borderId="0"/>
  </cellStyleXfs>
  <cellXfs count="19">
    <xf numFmtId="0" fontId="0" fillId="0" borderId="0" xfId="0"/>
    <xf numFmtId="0" fontId="1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1" applyFont="1"/>
    <xf numFmtId="0" fontId="2" fillId="0" borderId="1" xfId="0" applyFont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1" fontId="0" fillId="0" borderId="0" xfId="0" applyNumberFormat="1"/>
    <xf numFmtId="164" fontId="0" fillId="0" borderId="0" xfId="0" applyNumberFormat="1"/>
    <xf numFmtId="164" fontId="9" fillId="0" borderId="0" xfId="0" applyNumberFormat="1" applyFont="1"/>
    <xf numFmtId="0" fontId="0" fillId="0" borderId="0" xfId="0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0" xfId="0" applyAlignment="1">
      <alignment horizontal="center" wrapText="1"/>
    </xf>
    <xf numFmtId="2" fontId="0" fillId="0" borderId="0" xfId="0" applyNumberFormat="1"/>
  </cellXfs>
  <cellStyles count="2">
    <cellStyle name="Normal 3" xfId="1" xr:uid="{A923ABEF-F6BB-4820-9287-06D0FCD49DC5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34988316289353"/>
          <c:y val="3.9711191335740074E-2"/>
          <c:w val="0.84412717383111002"/>
          <c:h val="0.85559566787003605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'Kvant abs'!$S$7:$S$18</c:f>
              <c:numCache>
                <c:formatCode>General</c:formatCode>
                <c:ptCount val="12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1.5</c:v>
                </c:pt>
                <c:pt idx="6">
                  <c:v>1.5</c:v>
                </c:pt>
                <c:pt idx="7">
                  <c:v>1.5</c:v>
                </c:pt>
                <c:pt idx="8">
                  <c:v>1.5</c:v>
                </c:pt>
                <c:pt idx="9">
                  <c:v>2.5</c:v>
                </c:pt>
                <c:pt idx="10">
                  <c:v>2.5</c:v>
                </c:pt>
                <c:pt idx="11">
                  <c:v>2.5</c:v>
                </c:pt>
              </c:numCache>
            </c:numRef>
          </c:xVal>
          <c:yVal>
            <c:numRef>
              <c:f>'Kvant abs'!$R$7:$R$18</c:f>
              <c:numCache>
                <c:formatCode>General</c:formatCode>
                <c:ptCount val="12"/>
                <c:pt idx="0">
                  <c:v>13000000</c:v>
                </c:pt>
                <c:pt idx="1">
                  <c:v>11200000</c:v>
                </c:pt>
                <c:pt idx="2">
                  <c:v>12400000</c:v>
                </c:pt>
                <c:pt idx="3">
                  <c:v>13600000</c:v>
                </c:pt>
                <c:pt idx="4">
                  <c:v>9830000</c:v>
                </c:pt>
                <c:pt idx="5">
                  <c:v>7520000</c:v>
                </c:pt>
                <c:pt idx="6">
                  <c:v>3020000</c:v>
                </c:pt>
                <c:pt idx="7">
                  <c:v>10600000</c:v>
                </c:pt>
                <c:pt idx="8">
                  <c:v>4610000</c:v>
                </c:pt>
                <c:pt idx="9">
                  <c:v>9170000</c:v>
                </c:pt>
                <c:pt idx="10">
                  <c:v>9300000</c:v>
                </c:pt>
                <c:pt idx="11">
                  <c:v>7340000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E4-4210-9267-4186C3F9B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9225744"/>
        <c:axId val="1669231568"/>
      </c:scatterChart>
      <c:valAx>
        <c:axId val="1669225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one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669231568"/>
        <c:crosses val="autoZero"/>
        <c:crossBetween val="midCat"/>
        <c:majorUnit val="1"/>
      </c:valAx>
      <c:valAx>
        <c:axId val="166923156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Plocha píku (10</a:t>
                </a:r>
                <a:r>
                  <a:rPr lang="en-US" baseline="30000">
                    <a:solidFill>
                      <a:sysClr val="windowText" lastClr="000000"/>
                    </a:solidFill>
                  </a:rPr>
                  <a:t>6</a:t>
                </a:r>
                <a:r>
                  <a:rPr lang="en-US">
                    <a:solidFill>
                      <a:sysClr val="windowText" lastClr="000000"/>
                    </a:solidFill>
                  </a:rPr>
                  <a:t> iontů × 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669225744"/>
        <c:crosses val="autoZero"/>
        <c:crossBetween val="midCat"/>
        <c:dispUnits>
          <c:builtInUnit val="millions"/>
        </c:dispUnits>
      </c:valAx>
      <c:spPr>
        <a:solidFill>
          <a:schemeClr val="lt1"/>
        </a:solidFill>
        <a:ln w="6350" cap="flat" cmpd="sng" algn="ctr">
          <a:solidFill>
            <a:schemeClr val="dk1"/>
          </a:solidFill>
          <a:prstDash val="solid"/>
          <a:miter lim="800000"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horizontalDpi="300" verticalDpi="0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815048118985127"/>
          <c:y val="3.7370967172400807E-2"/>
          <c:w val="0.83129396325459315"/>
          <c:h val="0.85051613131039683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'Kvant abs'!$A$18:$A$29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</c:numCache>
            </c:numRef>
          </c:xVal>
          <c:yVal>
            <c:numRef>
              <c:f>'Kvant abs'!$B$18:$B$29</c:f>
              <c:numCache>
                <c:formatCode>General</c:formatCode>
                <c:ptCount val="12"/>
                <c:pt idx="0">
                  <c:v>128.25</c:v>
                </c:pt>
                <c:pt idx="1">
                  <c:v>92.82</c:v>
                </c:pt>
                <c:pt idx="2">
                  <c:v>134.30000000000001</c:v>
                </c:pt>
                <c:pt idx="3">
                  <c:v>235.98</c:v>
                </c:pt>
                <c:pt idx="4">
                  <c:v>261.60000000000002</c:v>
                </c:pt>
                <c:pt idx="5">
                  <c:v>270.86</c:v>
                </c:pt>
                <c:pt idx="6">
                  <c:v>15.17</c:v>
                </c:pt>
                <c:pt idx="7">
                  <c:v>4.68</c:v>
                </c:pt>
                <c:pt idx="8">
                  <c:v>14.27</c:v>
                </c:pt>
                <c:pt idx="9">
                  <c:v>30.27</c:v>
                </c:pt>
                <c:pt idx="10">
                  <c:v>14.36</c:v>
                </c:pt>
                <c:pt idx="11">
                  <c:v>19.78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C1D-4C7E-8FE6-62E5A0E4D711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'Kvant abs'!$C$18:$C$29</c:f>
              <c:numCache>
                <c:formatCode>General</c:formatCode>
                <c:ptCount val="12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11</c:v>
                </c:pt>
                <c:pt idx="10">
                  <c:v>11</c:v>
                </c:pt>
                <c:pt idx="11">
                  <c:v>11</c:v>
                </c:pt>
              </c:numCache>
            </c:numRef>
          </c:xVal>
          <c:yVal>
            <c:numRef>
              <c:f>'Kvant abs'!$D$18:$D$29</c:f>
              <c:numCache>
                <c:formatCode>General</c:formatCode>
                <c:ptCount val="12"/>
                <c:pt idx="0">
                  <c:v>87.14</c:v>
                </c:pt>
                <c:pt idx="1">
                  <c:v>98.79</c:v>
                </c:pt>
                <c:pt idx="2">
                  <c:v>98.11</c:v>
                </c:pt>
                <c:pt idx="3">
                  <c:v>103.6</c:v>
                </c:pt>
                <c:pt idx="4">
                  <c:v>91.81</c:v>
                </c:pt>
                <c:pt idx="5">
                  <c:v>100.52</c:v>
                </c:pt>
                <c:pt idx="6">
                  <c:v>8.5500000000000007</c:v>
                </c:pt>
                <c:pt idx="7">
                  <c:v>10.14</c:v>
                </c:pt>
                <c:pt idx="8">
                  <c:v>2.46</c:v>
                </c:pt>
                <c:pt idx="9">
                  <c:v>106.23</c:v>
                </c:pt>
                <c:pt idx="10">
                  <c:v>165.49</c:v>
                </c:pt>
                <c:pt idx="11">
                  <c:v>107.88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C1D-4C7E-8FE6-62E5A0E4D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3080111"/>
        <c:axId val="1983079279"/>
      </c:scatterChart>
      <c:valAx>
        <c:axId val="19830801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one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983079279"/>
        <c:crosses val="autoZero"/>
        <c:crossBetween val="midCat"/>
        <c:majorUnit val="3"/>
      </c:valAx>
      <c:valAx>
        <c:axId val="198307927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Koncentrace (µg/l)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983080111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_xlchart.v1.4</cx:f>
      </cx:numDim>
    </cx:data>
  </cx:chartData>
  <cx:chart>
    <cx:title pos="t" align="ctr" overlay="0"/>
    <cx:plotArea>
      <cx:plotAreaRegion>
        <cx:series layoutId="boxWhisker" uniqueId="{0B1064BE-124C-41D2-B410-98AD7B1628E9}">
          <cx:dataId val="0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1"/>
        <cx:tickLabels/>
      </cx:axis>
      <cx:axis id="1">
        <cx:valScaling/>
        <cx:majorGridlines/>
        <cx:tickLabels/>
      </cx:axis>
    </cx:plotArea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</cx:f>
      </cx:strDim>
      <cx:numDim type="val">
        <cx:f>_xlchart.v1.3</cx:f>
      </cx:numDim>
    </cx:data>
  </cx:chartData>
  <cx:chart>
    <cx:plotArea>
      <cx:plotAreaRegion>
        <cx:plotSurface>
          <cx:spPr>
            <a:ln>
              <a:noFill/>
            </a:ln>
          </cx:spPr>
        </cx:plotSurface>
        <cx:series layoutId="boxWhisker" uniqueId="{FBE6725C-F2D2-43B3-A760-3052A7CFE106}">
          <cx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  <a:miter lim="800000"/>
            </a:ln>
            <a:effectLst/>
          </cx:spPr>
          <cx:dataId val="0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1"/>
        <cx:majorTickMarks type="out"/>
        <cx:tickLabels/>
        <cx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x:spPr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>
                <a:solidFill>
                  <a:sysClr val="windowText" lastClr="000000"/>
                </a:solidFill>
              </a:defRPr>
            </a:pPr>
            <a:endParaRPr lang="cs-CZ" sz="900" b="0" i="0" u="none" strike="noStrike" baseline="0">
              <a:solidFill>
                <a:sysClr val="windowText" lastClr="000000"/>
              </a:solidFill>
              <a:latin typeface="Calibri" panose="020F0502020204030204"/>
            </a:endParaRPr>
          </a:p>
        </cx:txPr>
      </cx:axis>
      <cx:axis id="1">
        <cx:valScaling/>
        <cx:title>
          <cx:tx>
            <cx:txData>
              <cx:v>Koncentrace secoisolariciresinolu (ng/ml)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>
                  <a:solidFill>
                    <a:sysClr val="windowText" lastClr="000000"/>
                  </a:solidFill>
                </a:defRPr>
              </a:pPr>
              <a:r>
                <a:rPr lang="cs-CZ" sz="900" b="0" i="0" u="none" strike="noStrike" baseline="0">
                  <a:solidFill>
                    <a:sysClr val="windowText" lastClr="000000"/>
                  </a:solidFill>
                  <a:latin typeface="Calibri" panose="020F0502020204030204"/>
                </a:rPr>
                <a:t>Koncentrace secoisolariciresinolu (ng/ml)</a:t>
              </a:r>
            </a:p>
          </cx:txPr>
        </cx:title>
        <cx:majorTickMarks type="out"/>
        <cx:tickLabels/>
        <cx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x:spPr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>
                <a:solidFill>
                  <a:sysClr val="windowText" lastClr="000000"/>
                </a:solidFill>
              </a:defRPr>
            </a:pPr>
            <a:endParaRPr lang="cs-CZ" sz="900" b="0" i="0" u="none" strike="noStrike" baseline="0">
              <a:solidFill>
                <a:sysClr val="windowText" lastClr="000000"/>
              </a:solidFill>
              <a:latin typeface="Calibri" panose="020F0502020204030204"/>
            </a:endParaRPr>
          </a:p>
        </cx:txPr>
      </cx:axis>
    </cx:plotArea>
  </cx:chart>
  <cx:spPr>
    <a:ln>
      <a:noFill/>
    </a:ln>
  </cx:spPr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_xlchart.v1.5</cx:f>
      </cx:strDim>
      <cx:numDim type="val">
        <cx:f>_xlchart.v1.6</cx:f>
      </cx:numDim>
    </cx:data>
  </cx:chartData>
  <cx:chart>
    <cx:plotArea>
      <cx:plotAreaRegion>
        <cx:plotSurface>
          <cx:spPr>
            <a:solidFill>
              <a:schemeClr val="lt1"/>
            </a:solidFill>
            <a:ln w="12700" cap="flat" cmpd="sng" algn="ctr">
              <a:noFill/>
              <a:prstDash val="solid"/>
              <a:miter lim="800000"/>
            </a:ln>
            <a:effectLst/>
          </cx:spPr>
        </cx:plotSurface>
        <cx:series layoutId="boxWhisker" uniqueId="{B859CB0C-5FBB-48AB-9D8B-AFF1D392AE4B}">
          <cx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  <a:miter lim="800000"/>
            </a:ln>
            <a:effectLst/>
          </cx:spPr>
          <cx:dataId val="0"/>
          <cx:layoutPr>
            <cx:visibility meanLine="0" meanMarker="0" nonoutliers="0" outliers="1"/>
            <cx:statistics quartileMethod="exclusive"/>
          </cx:layoutPr>
        </cx:series>
      </cx:plotAreaRegion>
      <cx:axis id="0">
        <cx:catScaling gapWidth="1"/>
        <cx:majorTickMarks type="out"/>
        <cx:tickLabels/>
        <cx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x:spPr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>
                <a:solidFill>
                  <a:sysClr val="windowText" lastClr="000000"/>
                </a:solidFill>
              </a:defRPr>
            </a:pPr>
            <a:endParaRPr lang="cs-CZ" sz="900" b="0" i="0" u="none" strike="noStrike" baseline="0">
              <a:solidFill>
                <a:sysClr val="windowText" lastClr="000000"/>
              </a:solidFill>
              <a:latin typeface="Calibri" panose="020F0502020204030204"/>
            </a:endParaRPr>
          </a:p>
        </cx:txPr>
      </cx:axis>
      <cx:axis id="1">
        <cx:valScaling/>
        <cx:title>
          <cx:tx>
            <cx:txData>
              <cx:v>Koncentrace equolu (µg/ml)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>
                  <a:solidFill>
                    <a:sysClr val="windowText" lastClr="000000"/>
                  </a:solidFill>
                </a:defRPr>
              </a:pPr>
              <a:r>
                <a:rPr lang="cs-CZ" sz="900" b="0" i="0" u="none" strike="noStrike" baseline="0">
                  <a:solidFill>
                    <a:sysClr val="windowText" lastClr="000000"/>
                  </a:solidFill>
                  <a:latin typeface="Calibri" panose="020F0502020204030204"/>
                </a:rPr>
                <a:t>Koncentrace equolu (µg/ml)</a:t>
              </a:r>
            </a:p>
          </cx:txPr>
        </cx:title>
        <cx:majorTickMarks type="out"/>
        <cx:tickLabels/>
        <cx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x:spPr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>
                <a:solidFill>
                  <a:sysClr val="windowText" lastClr="000000"/>
                </a:solidFill>
              </a:defRPr>
            </a:pPr>
            <a:endParaRPr lang="cs-CZ" sz="900" b="0" i="0" u="none" strike="noStrike" baseline="0">
              <a:solidFill>
                <a:sysClr val="windowText" lastClr="000000"/>
              </a:solidFill>
              <a:latin typeface="Calibri" panose="020F0502020204030204"/>
            </a:endParaRPr>
          </a:p>
        </cx:txPr>
      </cx:axis>
    </cx:plotArea>
  </cx:chart>
  <cx:spPr>
    <a:ln>
      <a:noFill/>
    </a:ln>
  </cx:spPr>
  <cx:printSettings>
    <cx:headerFooter alignWithMargins="1" differentOddEven="0" differentFirst="0"/>
    <cx:pageMargins l="0.69999999999999996" r="0.69999999999999996" t="0.78740157499999996" b="0.78740157499999996" header="0.29999999999999999" footer="0.29999999999999999"/>
    <cx:pageSetup paperSize="9" firstPageNumber="1" orientation="landscape" blackAndWhite="0" draft="0" useFirstPageNumber="0" horizontalDpi="300" verticalDpi="0" copies="1"/>
  </cx:printSettings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ustomXml" Target="../ink/ink2.xml"/><Relationship Id="rId3" Type="http://schemas.openxmlformats.org/officeDocument/2006/relationships/chart" Target="../charts/chart2.xml"/><Relationship Id="rId7" Type="http://schemas.microsoft.com/office/2014/relationships/chartEx" Target="../charts/chartEx3.xml"/><Relationship Id="rId2" Type="http://schemas.microsoft.com/office/2014/relationships/chartEx" Target="../charts/chartEx1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customXml" Target="../ink/ink1.xml"/><Relationship Id="rId10" Type="http://schemas.openxmlformats.org/officeDocument/2006/relationships/customXml" Target="../ink/ink3.xml"/><Relationship Id="rId4" Type="http://schemas.microsoft.com/office/2014/relationships/chartEx" Target="../charts/chartEx2.xml"/><Relationship Id="rId9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575163</xdr:colOff>
      <xdr:row>18</xdr:row>
      <xdr:rowOff>95250</xdr:rowOff>
    </xdr:from>
    <xdr:to>
      <xdr:col>21</xdr:col>
      <xdr:colOff>611798</xdr:colOff>
      <xdr:row>37</xdr:row>
      <xdr:rowOff>6350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681F6F76-B86C-48D9-BCD2-6E29C8F158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241300</xdr:colOff>
      <xdr:row>4</xdr:row>
      <xdr:rowOff>0</xdr:rowOff>
    </xdr:from>
    <xdr:to>
      <xdr:col>27</xdr:col>
      <xdr:colOff>457200</xdr:colOff>
      <xdr:row>12</xdr:row>
      <xdr:rowOff>177800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6" name="Graf 5">
              <a:extLst>
                <a:ext uri="{FF2B5EF4-FFF2-40B4-BE49-F238E27FC236}">
                  <a16:creationId xmlns:a16="http://schemas.microsoft.com/office/drawing/2014/main" id="{AE47929F-8052-41C9-8E93-54B1090BBD2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672050" y="752475"/>
              <a:ext cx="2044700" cy="17018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graf není ve vaší verzi aplikace Excel dostupný.
Pokud upravíte tento obrazec nebo tento sešit uložíte v jiném formátu souboru, pak se graf trvale poruší.</a:t>
              </a:r>
            </a:p>
          </xdr:txBody>
        </xdr:sp>
      </mc:Fallback>
    </mc:AlternateContent>
    <xdr:clientData/>
  </xdr:twoCellAnchor>
  <xdr:twoCellAnchor>
    <xdr:from>
      <xdr:col>4</xdr:col>
      <xdr:colOff>802298</xdr:colOff>
      <xdr:row>15</xdr:row>
      <xdr:rowOff>42496</xdr:rowOff>
    </xdr:from>
    <xdr:to>
      <xdr:col>12</xdr:col>
      <xdr:colOff>62279</xdr:colOff>
      <xdr:row>34</xdr:row>
      <xdr:rowOff>168519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29E7A3A9-BF30-4579-B968-FA0AD118AC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512884</xdr:colOff>
      <xdr:row>22</xdr:row>
      <xdr:rowOff>109904</xdr:rowOff>
    </xdr:from>
    <xdr:to>
      <xdr:col>11</xdr:col>
      <xdr:colOff>205154</xdr:colOff>
      <xdr:row>22</xdr:row>
      <xdr:rowOff>109904</xdr:rowOff>
    </xdr:to>
    <xdr:cxnSp macro="">
      <xdr:nvCxnSpPr>
        <xdr:cNvPr id="5" name="Přímá spojnice 4">
          <a:extLst>
            <a:ext uri="{FF2B5EF4-FFF2-40B4-BE49-F238E27FC236}">
              <a16:creationId xmlns:a16="http://schemas.microsoft.com/office/drawing/2014/main" id="{2271405C-4131-4A85-AF2C-FB56866CE5F7}"/>
            </a:ext>
          </a:extLst>
        </xdr:cNvPr>
        <xdr:cNvCxnSpPr/>
      </xdr:nvCxnSpPr>
      <xdr:spPr>
        <a:xfrm flipH="1">
          <a:off x="8338038" y="4293577"/>
          <a:ext cx="30040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923192</xdr:colOff>
      <xdr:row>74</xdr:row>
      <xdr:rowOff>153866</xdr:rowOff>
    </xdr:from>
    <xdr:to>
      <xdr:col>11</xdr:col>
      <xdr:colOff>51287</xdr:colOff>
      <xdr:row>93</xdr:row>
      <xdr:rowOff>117230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8" name="Graf 7">
              <a:extLst>
                <a:ext uri="{FF2B5EF4-FFF2-40B4-BE49-F238E27FC236}">
                  <a16:creationId xmlns:a16="http://schemas.microsoft.com/office/drawing/2014/main" id="{9929CFF4-FEEB-4164-9290-0E815779AC0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4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704492" y="14336591"/>
              <a:ext cx="4785945" cy="375431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graf není ve vaší verzi aplikace Excel dostupný.
Pokud upravíte tento obrazec nebo tento sešit uložíte v jiném formátu souboru, pak se graf trvale poruší.</a:t>
              </a:r>
            </a:p>
          </xdr:txBody>
        </xdr:sp>
      </mc:Fallback>
    </mc:AlternateContent>
    <xdr:clientData/>
  </xdr:twoCellAnchor>
  <xdr:twoCellAnchor editAs="oneCell">
    <xdr:from>
      <xdr:col>2</xdr:col>
      <xdr:colOff>769052</xdr:colOff>
      <xdr:row>81</xdr:row>
      <xdr:rowOff>182951</xdr:rowOff>
    </xdr:from>
    <xdr:to>
      <xdr:col>2</xdr:col>
      <xdr:colOff>769412</xdr:colOff>
      <xdr:row>81</xdr:row>
      <xdr:rowOff>183311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9" name="Rukopis 8">
              <a:extLst>
                <a:ext uri="{FF2B5EF4-FFF2-40B4-BE49-F238E27FC236}">
                  <a16:creationId xmlns:a16="http://schemas.microsoft.com/office/drawing/2014/main" id="{B9EA5661-92EE-4C78-842E-5850E219B41F}"/>
                </a:ext>
              </a:extLst>
            </xdr14:cNvPr>
            <xdr14:cNvContentPartPr/>
          </xdr14:nvContentPartPr>
          <xdr14:nvPr macro=""/>
          <xdr14:xfrm>
            <a:off x="2322360" y="15723355"/>
            <a:ext cx="360" cy="360"/>
          </xdr14:xfrm>
        </xdr:contentPart>
      </mc:Choice>
      <mc:Fallback xmlns="">
        <xdr:pic>
          <xdr:nvPicPr>
            <xdr:cNvPr id="9" name="Rukopis 8">
              <a:extLst>
                <a:ext uri="{FF2B5EF4-FFF2-40B4-BE49-F238E27FC236}">
                  <a16:creationId xmlns:a16="http://schemas.microsoft.com/office/drawing/2014/main" id="{B9EA5661-92EE-4C78-842E-5850E219B41F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2313720" y="15714715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19</xdr:col>
      <xdr:colOff>274759</xdr:colOff>
      <xdr:row>61</xdr:row>
      <xdr:rowOff>27842</xdr:rowOff>
    </xdr:from>
    <xdr:to>
      <xdr:col>24</xdr:col>
      <xdr:colOff>512885</xdr:colOff>
      <xdr:row>75</xdr:row>
      <xdr:rowOff>1465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Graf 3">
              <a:extLst>
                <a:ext uri="{FF2B5EF4-FFF2-40B4-BE49-F238E27FC236}">
                  <a16:creationId xmlns:a16="http://schemas.microsoft.com/office/drawing/2014/main" id="{386640F0-B235-4FD2-92DB-A8CF845E9F1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7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4503644" y="11619034"/>
              <a:ext cx="3425337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graf není ve vaší verzi aplikace Excel dostupný.
Pokud upravíte tento obrazec nebo tento sešit uložíte v jiném formátu souboru, pak se graf trvale poruší.</a:t>
              </a:r>
            </a:p>
          </xdr:txBody>
        </xdr:sp>
      </mc:Fallback>
    </mc:AlternateContent>
    <xdr:clientData/>
  </xdr:twoCellAnchor>
  <xdr:twoCellAnchor editAs="oneCell">
    <xdr:from>
      <xdr:col>21</xdr:col>
      <xdr:colOff>322020</xdr:colOff>
      <xdr:row>58</xdr:row>
      <xdr:rowOff>161040</xdr:rowOff>
    </xdr:from>
    <xdr:to>
      <xdr:col>21</xdr:col>
      <xdr:colOff>322380</xdr:colOff>
      <xdr:row>58</xdr:row>
      <xdr:rowOff>161400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8">
          <xdr14:nvContentPartPr>
            <xdr14:cNvPr id="10" name="Rukopis 9">
              <a:extLst>
                <a:ext uri="{FF2B5EF4-FFF2-40B4-BE49-F238E27FC236}">
                  <a16:creationId xmlns:a16="http://schemas.microsoft.com/office/drawing/2014/main" id="{2BBF99AC-D4FD-4105-A697-79F3A7A4C915}"/>
                </a:ext>
              </a:extLst>
            </xdr14:cNvPr>
            <xdr14:cNvContentPartPr/>
          </xdr14:nvContentPartPr>
          <xdr14:nvPr macro=""/>
          <xdr14:xfrm>
            <a:off x="15723212" y="11188059"/>
            <a:ext cx="360" cy="360"/>
          </xdr14:xfrm>
        </xdr:contentPart>
      </mc:Choice>
      <mc:Fallback>
        <xdr:pic>
          <xdr:nvPicPr>
            <xdr:cNvPr id="10" name="Rukopis 9">
              <a:extLst>
                <a:ext uri="{FF2B5EF4-FFF2-40B4-BE49-F238E27FC236}">
                  <a16:creationId xmlns:a16="http://schemas.microsoft.com/office/drawing/2014/main" id="{2BBF99AC-D4FD-4105-A697-79F3A7A4C915}"/>
                </a:ext>
              </a:extLst>
            </xdr:cNvPr>
            <xdr:cNvPicPr/>
          </xdr:nvPicPr>
          <xdr:blipFill>
            <a:blip xmlns:r="http://schemas.openxmlformats.org/officeDocument/2006/relationships" r:embed="rId9"/>
            <a:stretch>
              <a:fillRect/>
            </a:stretch>
          </xdr:blipFill>
          <xdr:spPr>
            <a:xfrm>
              <a:off x="15714572" y="11179419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23</xdr:col>
      <xdr:colOff>534890</xdr:colOff>
      <xdr:row>72</xdr:row>
      <xdr:rowOff>73124</xdr:rowOff>
    </xdr:from>
    <xdr:to>
      <xdr:col>23</xdr:col>
      <xdr:colOff>535250</xdr:colOff>
      <xdr:row>72</xdr:row>
      <xdr:rowOff>73484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0">
          <xdr14:nvContentPartPr>
            <xdr14:cNvPr id="11" name="Rukopis 10">
              <a:extLst>
                <a:ext uri="{FF2B5EF4-FFF2-40B4-BE49-F238E27FC236}">
                  <a16:creationId xmlns:a16="http://schemas.microsoft.com/office/drawing/2014/main" id="{4858A9BB-0215-4FD5-BB89-3CF5862FE127}"/>
                </a:ext>
              </a:extLst>
            </xdr14:cNvPr>
            <xdr14:cNvContentPartPr/>
          </xdr14:nvContentPartPr>
          <xdr14:nvPr macro=""/>
          <xdr14:xfrm>
            <a:off x="17342852" y="13840412"/>
            <a:ext cx="360" cy="360"/>
          </xdr14:xfrm>
        </xdr:contentPart>
      </mc:Choice>
      <mc:Fallback>
        <xdr:pic>
          <xdr:nvPicPr>
            <xdr:cNvPr id="11" name="Rukopis 10">
              <a:extLst>
                <a:ext uri="{FF2B5EF4-FFF2-40B4-BE49-F238E27FC236}">
                  <a16:creationId xmlns:a16="http://schemas.microsoft.com/office/drawing/2014/main" id="{4858A9BB-0215-4FD5-BB89-3CF5862FE127}"/>
                </a:ext>
              </a:extLst>
            </xdr:cNvPr>
            <xdr:cNvPicPr/>
          </xdr:nvPicPr>
          <xdr:blipFill>
            <a:blip xmlns:r="http://schemas.openxmlformats.org/officeDocument/2006/relationships" r:embed="rId9"/>
            <a:stretch>
              <a:fillRect/>
            </a:stretch>
          </xdr:blipFill>
          <xdr:spPr>
            <a:xfrm>
              <a:off x="17333852" y="13831772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0.13239</cdr:x>
      <cdr:y>0.89892</cdr:y>
    </cdr:from>
    <cdr:to>
      <cdr:x>0.40155</cdr:x>
      <cdr:y>0.95487</cdr:y>
    </cdr:to>
    <cdr:sp macro="" textlink="">
      <cdr:nvSpPr>
        <cdr:cNvPr id="2" name="TextovéPole 1">
          <a:extLst xmlns:a="http://schemas.openxmlformats.org/drawingml/2006/main">
            <a:ext uri="{FF2B5EF4-FFF2-40B4-BE49-F238E27FC236}">
              <a16:creationId xmlns:a16="http://schemas.microsoft.com/office/drawing/2014/main" id="{B79FA33D-1545-439B-9C0A-F09BB5689B52}"/>
            </a:ext>
          </a:extLst>
        </cdr:cNvPr>
        <cdr:cNvSpPr txBox="1"/>
      </cdr:nvSpPr>
      <cdr:spPr>
        <a:xfrm xmlns:a="http://schemas.openxmlformats.org/drawingml/2006/main">
          <a:off x="605937" y="3162300"/>
          <a:ext cx="1231900" cy="196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1100" i="1"/>
            <a:t>A. lappa</a:t>
          </a:r>
        </a:p>
      </cdr:txBody>
    </cdr:sp>
  </cdr:relSizeAnchor>
  <cdr:relSizeAnchor xmlns:cdr="http://schemas.openxmlformats.org/drawingml/2006/chartDrawing">
    <cdr:from>
      <cdr:x>0.40987</cdr:x>
      <cdr:y>0.90072</cdr:y>
    </cdr:from>
    <cdr:to>
      <cdr:x>0.67903</cdr:x>
      <cdr:y>0.95668</cdr:y>
    </cdr:to>
    <cdr:sp macro="" textlink="">
      <cdr:nvSpPr>
        <cdr:cNvPr id="3" name="TextovéPole 2">
          <a:extLst xmlns:a="http://schemas.openxmlformats.org/drawingml/2006/main">
            <a:ext uri="{FF2B5EF4-FFF2-40B4-BE49-F238E27FC236}">
              <a16:creationId xmlns:a16="http://schemas.microsoft.com/office/drawing/2014/main" id="{6F7BD497-C87C-4E10-9BA7-CEB68F9BDEC0}"/>
            </a:ext>
          </a:extLst>
        </cdr:cNvPr>
        <cdr:cNvSpPr txBox="1"/>
      </cdr:nvSpPr>
      <cdr:spPr>
        <a:xfrm xmlns:a="http://schemas.openxmlformats.org/drawingml/2006/main">
          <a:off x="1875937" y="3168650"/>
          <a:ext cx="1231900" cy="196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1100" i="1"/>
            <a:t>A. minus</a:t>
          </a:r>
        </a:p>
      </cdr:txBody>
    </cdr:sp>
  </cdr:relSizeAnchor>
  <cdr:relSizeAnchor xmlns:cdr="http://schemas.openxmlformats.org/drawingml/2006/chartDrawing">
    <cdr:from>
      <cdr:x>0.69707</cdr:x>
      <cdr:y>0.89892</cdr:y>
    </cdr:from>
    <cdr:to>
      <cdr:x>0.96622</cdr:x>
      <cdr:y>0.95487</cdr:y>
    </cdr:to>
    <cdr:sp macro="" textlink="">
      <cdr:nvSpPr>
        <cdr:cNvPr id="4" name="TextovéPole 3">
          <a:extLst xmlns:a="http://schemas.openxmlformats.org/drawingml/2006/main">
            <a:ext uri="{FF2B5EF4-FFF2-40B4-BE49-F238E27FC236}">
              <a16:creationId xmlns:a16="http://schemas.microsoft.com/office/drawing/2014/main" id="{FC9B107C-0DD8-4B33-B164-8E8B4B61DEF6}"/>
            </a:ext>
          </a:extLst>
        </cdr:cNvPr>
        <cdr:cNvSpPr txBox="1"/>
      </cdr:nvSpPr>
      <cdr:spPr>
        <a:xfrm xmlns:a="http://schemas.openxmlformats.org/drawingml/2006/main">
          <a:off x="3190387" y="3162300"/>
          <a:ext cx="1231900" cy="196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1100" i="1"/>
            <a:t>A. tomentosum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0.13542</cdr:x>
      <cdr:y>0.88632</cdr:y>
    </cdr:from>
    <cdr:to>
      <cdr:x>0.34375</cdr:x>
      <cdr:y>0.93336</cdr:y>
    </cdr:to>
    <cdr:sp macro="" textlink="">
      <cdr:nvSpPr>
        <cdr:cNvPr id="2" name="TextovéPole 1">
          <a:extLst xmlns:a="http://schemas.openxmlformats.org/drawingml/2006/main">
            <a:ext uri="{FF2B5EF4-FFF2-40B4-BE49-F238E27FC236}">
              <a16:creationId xmlns:a16="http://schemas.microsoft.com/office/drawing/2014/main" id="{10FC0EAA-951F-4C50-B1B9-DED4A5FAE928}"/>
            </a:ext>
          </a:extLst>
        </cdr:cNvPr>
        <cdr:cNvSpPr txBox="1"/>
      </cdr:nvSpPr>
      <cdr:spPr>
        <a:xfrm xmlns:a="http://schemas.openxmlformats.org/drawingml/2006/main">
          <a:off x="619125" y="3313235"/>
          <a:ext cx="952500" cy="17584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000"/>
            <a:t>Isolariciresinol</a:t>
          </a:r>
        </a:p>
      </cdr:txBody>
    </cdr:sp>
  </cdr:relSizeAnchor>
  <cdr:relSizeAnchor xmlns:cdr="http://schemas.openxmlformats.org/drawingml/2006/chartDrawing">
    <cdr:from>
      <cdr:x>0.32452</cdr:x>
      <cdr:y>0.88436</cdr:y>
    </cdr:from>
    <cdr:to>
      <cdr:x>0.59215</cdr:x>
      <cdr:y>0.9314</cdr:y>
    </cdr:to>
    <cdr:sp macro="" textlink="">
      <cdr:nvSpPr>
        <cdr:cNvPr id="3" name="TextovéPole 2">
          <a:extLst xmlns:a="http://schemas.openxmlformats.org/drawingml/2006/main">
            <a:ext uri="{FF2B5EF4-FFF2-40B4-BE49-F238E27FC236}">
              <a16:creationId xmlns:a16="http://schemas.microsoft.com/office/drawing/2014/main" id="{E16742A5-7167-4198-9FF1-063A46AD36EE}"/>
            </a:ext>
          </a:extLst>
        </cdr:cNvPr>
        <cdr:cNvSpPr txBox="1"/>
      </cdr:nvSpPr>
      <cdr:spPr>
        <a:xfrm xmlns:a="http://schemas.openxmlformats.org/drawingml/2006/main">
          <a:off x="1483702" y="3305908"/>
          <a:ext cx="1223596" cy="17584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000"/>
            <a:t>Secoisolariciresinol</a:t>
          </a:r>
        </a:p>
      </cdr:txBody>
    </cdr:sp>
  </cdr:relSizeAnchor>
  <cdr:relSizeAnchor xmlns:cdr="http://schemas.openxmlformats.org/drawingml/2006/chartDrawing">
    <cdr:from>
      <cdr:x>0.55689</cdr:x>
      <cdr:y>0.88436</cdr:y>
    </cdr:from>
    <cdr:to>
      <cdr:x>0.76522</cdr:x>
      <cdr:y>0.9314</cdr:y>
    </cdr:to>
    <cdr:sp macro="" textlink="">
      <cdr:nvSpPr>
        <cdr:cNvPr id="4" name="TextovéPole 3">
          <a:extLst xmlns:a="http://schemas.openxmlformats.org/drawingml/2006/main">
            <a:ext uri="{FF2B5EF4-FFF2-40B4-BE49-F238E27FC236}">
              <a16:creationId xmlns:a16="http://schemas.microsoft.com/office/drawing/2014/main" id="{3E7B6822-99A4-44ED-9CEB-71CB0F564E44}"/>
            </a:ext>
          </a:extLst>
        </cdr:cNvPr>
        <cdr:cNvSpPr txBox="1"/>
      </cdr:nvSpPr>
      <cdr:spPr>
        <a:xfrm xmlns:a="http://schemas.openxmlformats.org/drawingml/2006/main">
          <a:off x="2546106" y="3305908"/>
          <a:ext cx="952500" cy="17584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000"/>
            <a:t>Matairesinol</a:t>
          </a:r>
        </a:p>
      </cdr:txBody>
    </cdr:sp>
  </cdr:relSizeAnchor>
  <cdr:relSizeAnchor xmlns:cdr="http://schemas.openxmlformats.org/drawingml/2006/chartDrawing">
    <cdr:from>
      <cdr:x>0.75881</cdr:x>
      <cdr:y>0.88436</cdr:y>
    </cdr:from>
    <cdr:to>
      <cdr:x>0.96715</cdr:x>
      <cdr:y>0.9314</cdr:y>
    </cdr:to>
    <cdr:sp macro="" textlink="">
      <cdr:nvSpPr>
        <cdr:cNvPr id="5" name="TextovéPole 4">
          <a:extLst xmlns:a="http://schemas.openxmlformats.org/drawingml/2006/main">
            <a:ext uri="{FF2B5EF4-FFF2-40B4-BE49-F238E27FC236}">
              <a16:creationId xmlns:a16="http://schemas.microsoft.com/office/drawing/2014/main" id="{08D12878-5FCE-4F97-B75C-1F92F4DCD4CB}"/>
            </a:ext>
          </a:extLst>
        </cdr:cNvPr>
        <cdr:cNvSpPr txBox="1"/>
      </cdr:nvSpPr>
      <cdr:spPr>
        <a:xfrm xmlns:a="http://schemas.openxmlformats.org/drawingml/2006/main">
          <a:off x="3469298" y="3305908"/>
          <a:ext cx="952500" cy="17584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000"/>
            <a:t>Syringaresinol</a:t>
          </a:r>
        </a:p>
      </cdr:txBody>
    </cdr:sp>
  </cdr:relSizeAnchor>
  <cdr:relSizeAnchor xmlns:cdr="http://schemas.openxmlformats.org/drawingml/2006/chartDrawing">
    <cdr:from>
      <cdr:x>0.41266</cdr:x>
      <cdr:y>0.08859</cdr:y>
    </cdr:from>
    <cdr:to>
      <cdr:x>0.47196</cdr:x>
      <cdr:y>0.08859</cdr:y>
    </cdr:to>
    <cdr:cxnSp macro="">
      <cdr:nvCxnSpPr>
        <cdr:cNvPr id="7" name="Přímá spojnice 6">
          <a:extLst xmlns:a="http://schemas.openxmlformats.org/drawingml/2006/main">
            <a:ext uri="{FF2B5EF4-FFF2-40B4-BE49-F238E27FC236}">
              <a16:creationId xmlns:a16="http://schemas.microsoft.com/office/drawing/2014/main" id="{F24A105C-1458-467B-A8AB-2FEBB54DF980}"/>
            </a:ext>
          </a:extLst>
        </cdr:cNvPr>
        <cdr:cNvCxnSpPr/>
      </cdr:nvCxnSpPr>
      <cdr:spPr>
        <a:xfrm xmlns:a="http://schemas.openxmlformats.org/drawingml/2006/main">
          <a:off x="1886683" y="331177"/>
          <a:ext cx="271096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0.40305</cdr:x>
      <cdr:y>0.04155</cdr:y>
    </cdr:from>
    <cdr:to>
      <cdr:x>0.49279</cdr:x>
      <cdr:y>0.10231</cdr:y>
    </cdr:to>
    <cdr:sp macro="" textlink="">
      <cdr:nvSpPr>
        <cdr:cNvPr id="8" name="TextovéPole 7">
          <a:extLst xmlns:a="http://schemas.openxmlformats.org/drawingml/2006/main">
            <a:ext uri="{FF2B5EF4-FFF2-40B4-BE49-F238E27FC236}">
              <a16:creationId xmlns:a16="http://schemas.microsoft.com/office/drawing/2014/main" id="{DD0A761D-6EC5-4728-9003-8D3DC8ED85E9}"/>
            </a:ext>
          </a:extLst>
        </cdr:cNvPr>
        <cdr:cNvSpPr txBox="1"/>
      </cdr:nvSpPr>
      <cdr:spPr>
        <a:xfrm xmlns:a="http://schemas.openxmlformats.org/drawingml/2006/main">
          <a:off x="1842722" y="155331"/>
          <a:ext cx="410307" cy="2271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cs-CZ" sz="1100"/>
            <a:t>***</a:t>
          </a:r>
        </a:p>
      </cdr:txBody>
    </cdr:sp>
  </cdr:relSizeAnchor>
  <cdr:relSizeAnchor xmlns:cdr="http://schemas.openxmlformats.org/drawingml/2006/chartDrawing">
    <cdr:from>
      <cdr:x>0.82933</cdr:x>
      <cdr:y>0.32379</cdr:y>
    </cdr:from>
    <cdr:to>
      <cdr:x>0.91907</cdr:x>
      <cdr:y>0.38456</cdr:y>
    </cdr:to>
    <cdr:sp macro="" textlink="">
      <cdr:nvSpPr>
        <cdr:cNvPr id="9" name="TextovéPole 8">
          <a:extLst xmlns:a="http://schemas.openxmlformats.org/drawingml/2006/main">
            <a:ext uri="{FF2B5EF4-FFF2-40B4-BE49-F238E27FC236}">
              <a16:creationId xmlns:a16="http://schemas.microsoft.com/office/drawing/2014/main" id="{56D548BC-6F6E-41E5-9EF0-6CD05B52E84C}"/>
            </a:ext>
          </a:extLst>
        </cdr:cNvPr>
        <cdr:cNvSpPr txBox="1"/>
      </cdr:nvSpPr>
      <cdr:spPr>
        <a:xfrm xmlns:a="http://schemas.openxmlformats.org/drawingml/2006/main">
          <a:off x="3791683" y="1210407"/>
          <a:ext cx="410307" cy="2271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cs-CZ" sz="1100"/>
            <a:t>**</a:t>
          </a:r>
        </a:p>
      </cdr:txBody>
    </cdr:sp>
  </cdr:relSizeAnchor>
</c:userShapes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4-04-16T07:34:48.637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1,'0'0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4-04-23T07:02:14.991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1,'0'0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4-04-23T07:11:51.045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0 1,'0'0</inkml:trace>
</inkml: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80D38-4068-455F-B4F7-CEBA42D2571D}">
  <dimension ref="A1:AH183"/>
  <sheetViews>
    <sheetView tabSelected="1" topLeftCell="O59" zoomScale="130" zoomScaleNormal="130" workbookViewId="0">
      <selection activeCell="AB67" sqref="AB67"/>
    </sheetView>
  </sheetViews>
  <sheetFormatPr defaultRowHeight="15" x14ac:dyDescent="0.25"/>
  <cols>
    <col min="2" max="2" width="14.140625" bestFit="1" customWidth="1"/>
    <col min="3" max="3" width="18.42578125" bestFit="1" customWidth="1"/>
    <col min="4" max="4" width="14.140625" bestFit="1" customWidth="1"/>
    <col min="5" max="5" width="15.85546875" bestFit="1" customWidth="1"/>
    <col min="17" max="17" width="14.85546875" bestFit="1" customWidth="1"/>
    <col min="18" max="18" width="13.7109375" customWidth="1"/>
    <col min="19" max="19" width="12.7109375" customWidth="1"/>
    <col min="20" max="20" width="8.42578125" customWidth="1"/>
    <col min="22" max="22" width="12" bestFit="1" customWidth="1"/>
  </cols>
  <sheetData>
    <row r="1" spans="1:25" ht="14.45" customHeight="1" x14ac:dyDescent="0.25">
      <c r="A1" s="17" t="s">
        <v>6</v>
      </c>
      <c r="B1" s="17"/>
      <c r="C1" s="17"/>
      <c r="D1" s="17"/>
      <c r="E1" s="17"/>
      <c r="F1" s="17"/>
      <c r="G1" s="17"/>
      <c r="H1" s="17"/>
      <c r="I1" s="17"/>
      <c r="J1" s="11"/>
      <c r="K1" s="11"/>
      <c r="L1" s="11"/>
      <c r="M1" s="11"/>
      <c r="N1" s="11"/>
      <c r="O1" s="11"/>
    </row>
    <row r="2" spans="1:25" x14ac:dyDescent="0.25">
      <c r="A2" s="17"/>
      <c r="B2" s="17"/>
      <c r="C2" s="17"/>
      <c r="D2" s="17"/>
      <c r="E2" s="17"/>
      <c r="F2" s="17"/>
      <c r="G2" s="17"/>
      <c r="H2" s="17"/>
      <c r="I2" s="17"/>
      <c r="J2" s="11"/>
      <c r="K2" s="11"/>
      <c r="L2" s="11"/>
      <c r="M2" s="11"/>
      <c r="N2" s="11"/>
      <c r="O2" s="11"/>
    </row>
    <row r="3" spans="1:25" x14ac:dyDescent="0.25">
      <c r="A3" s="17"/>
      <c r="B3" s="17"/>
      <c r="C3" s="17"/>
      <c r="D3" s="17"/>
      <c r="E3" s="17"/>
      <c r="F3" s="17"/>
      <c r="G3" s="17"/>
      <c r="H3" s="17"/>
      <c r="I3" s="17"/>
      <c r="J3" s="11"/>
      <c r="K3" s="11"/>
      <c r="L3" s="11"/>
      <c r="Q3" s="15" t="s">
        <v>21</v>
      </c>
      <c r="R3" s="15"/>
      <c r="S3" s="15"/>
      <c r="T3" s="15"/>
      <c r="U3" s="15"/>
      <c r="V3" s="15"/>
      <c r="W3" s="15"/>
      <c r="X3" s="15"/>
      <c r="Y3" s="15"/>
    </row>
    <row r="4" spans="1:25" x14ac:dyDescent="0.25">
      <c r="A4" s="17"/>
      <c r="B4" s="17"/>
      <c r="C4" s="17"/>
      <c r="D4" s="17"/>
      <c r="E4" s="17"/>
      <c r="F4" s="17"/>
      <c r="G4" s="17"/>
      <c r="H4" s="17"/>
      <c r="I4" s="17"/>
      <c r="J4" s="11"/>
      <c r="K4" s="11"/>
      <c r="L4" s="11"/>
      <c r="Q4" s="15"/>
      <c r="R4" s="15"/>
      <c r="S4" s="15"/>
      <c r="T4" s="15"/>
      <c r="U4" s="15"/>
      <c r="V4" s="15"/>
      <c r="W4" s="15"/>
      <c r="X4" s="15"/>
      <c r="Y4" s="15"/>
    </row>
    <row r="5" spans="1:25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</row>
    <row r="6" spans="1:25" x14ac:dyDescent="0.25">
      <c r="B6" s="1" t="s">
        <v>0</v>
      </c>
      <c r="C6" s="1" t="s">
        <v>1</v>
      </c>
      <c r="D6" s="1" t="s">
        <v>2</v>
      </c>
      <c r="E6" s="1" t="s">
        <v>3</v>
      </c>
      <c r="F6" s="11"/>
      <c r="G6" s="11"/>
      <c r="H6" s="11"/>
      <c r="I6" s="11"/>
      <c r="J6" s="11"/>
      <c r="K6" s="11"/>
      <c r="L6" s="11"/>
      <c r="R6" t="s">
        <v>15</v>
      </c>
      <c r="S6" t="s">
        <v>22</v>
      </c>
      <c r="U6" t="s">
        <v>24</v>
      </c>
      <c r="V6" t="s">
        <v>25</v>
      </c>
    </row>
    <row r="7" spans="1:25" x14ac:dyDescent="0.25">
      <c r="A7" t="s">
        <v>4</v>
      </c>
      <c r="B7" s="1">
        <v>128.25</v>
      </c>
      <c r="C7" s="2">
        <v>235.98</v>
      </c>
      <c r="D7" s="2">
        <v>15.17</v>
      </c>
      <c r="E7" s="1">
        <v>30.27</v>
      </c>
      <c r="G7" s="1"/>
      <c r="H7" s="1"/>
      <c r="I7" s="1"/>
      <c r="J7" s="1"/>
      <c r="K7" s="2"/>
      <c r="L7" s="1"/>
      <c r="Q7" t="s">
        <v>16</v>
      </c>
      <c r="R7">
        <v>13000000</v>
      </c>
      <c r="S7">
        <v>0.5</v>
      </c>
      <c r="T7">
        <f>R7/1000000</f>
        <v>13</v>
      </c>
      <c r="U7" s="12">
        <f>AVERAGE(T7:T11)</f>
        <v>12.006</v>
      </c>
      <c r="V7" s="12">
        <f>_xlfn.STDEV.S(T7:T11)</f>
        <v>1.505715776632504</v>
      </c>
    </row>
    <row r="8" spans="1:25" x14ac:dyDescent="0.25">
      <c r="A8" t="s">
        <v>4</v>
      </c>
      <c r="B8" s="1">
        <v>92.82</v>
      </c>
      <c r="C8" s="2">
        <v>261.60000000000002</v>
      </c>
      <c r="D8" s="2">
        <v>4.68</v>
      </c>
      <c r="E8" s="1">
        <v>14.36</v>
      </c>
      <c r="G8" s="1"/>
      <c r="H8" s="1"/>
      <c r="I8" s="1"/>
      <c r="J8" s="1"/>
      <c r="L8" s="1"/>
      <c r="Q8" t="s">
        <v>16</v>
      </c>
      <c r="R8">
        <v>11200000</v>
      </c>
      <c r="S8">
        <v>0.5</v>
      </c>
      <c r="T8">
        <f t="shared" ref="T8:T18" si="0">R8/1000000</f>
        <v>11.2</v>
      </c>
      <c r="U8" s="12"/>
      <c r="V8" s="12"/>
    </row>
    <row r="9" spans="1:25" x14ac:dyDescent="0.25">
      <c r="A9" t="s">
        <v>4</v>
      </c>
      <c r="B9" s="1">
        <v>134.30000000000001</v>
      </c>
      <c r="C9" s="2">
        <v>270.86</v>
      </c>
      <c r="D9" s="2">
        <v>14.27</v>
      </c>
      <c r="E9" s="1">
        <v>19.78</v>
      </c>
      <c r="G9" s="1"/>
      <c r="H9" s="2"/>
      <c r="I9" s="2"/>
      <c r="J9" s="1"/>
      <c r="K9" s="1"/>
      <c r="L9" s="2"/>
      <c r="Q9" t="s">
        <v>16</v>
      </c>
      <c r="R9">
        <v>12400000</v>
      </c>
      <c r="S9">
        <v>0.5</v>
      </c>
      <c r="T9">
        <f t="shared" si="0"/>
        <v>12.4</v>
      </c>
      <c r="U9" s="12"/>
      <c r="V9" s="12"/>
    </row>
    <row r="10" spans="1:25" x14ac:dyDescent="0.25">
      <c r="A10" t="s">
        <v>5</v>
      </c>
      <c r="B10" s="1">
        <v>87.14</v>
      </c>
      <c r="C10" s="2">
        <v>103.6</v>
      </c>
      <c r="D10" s="2">
        <v>8.5500000000000007</v>
      </c>
      <c r="E10" s="1">
        <v>106.23</v>
      </c>
      <c r="G10" s="1"/>
      <c r="H10" s="2"/>
      <c r="I10" s="2"/>
      <c r="J10" s="1"/>
      <c r="K10" s="2"/>
      <c r="L10" s="2"/>
      <c r="Q10" t="s">
        <v>16</v>
      </c>
      <c r="R10">
        <v>13600000</v>
      </c>
      <c r="S10">
        <v>0.5</v>
      </c>
      <c r="T10">
        <f t="shared" si="0"/>
        <v>13.6</v>
      </c>
      <c r="U10" s="12"/>
      <c r="V10" s="12"/>
    </row>
    <row r="11" spans="1:25" x14ac:dyDescent="0.25">
      <c r="A11" t="s">
        <v>5</v>
      </c>
      <c r="B11" s="1">
        <v>98.79</v>
      </c>
      <c r="C11" s="2">
        <v>91.81</v>
      </c>
      <c r="D11" s="2">
        <v>10.14</v>
      </c>
      <c r="E11" s="1">
        <v>165.49</v>
      </c>
      <c r="G11" s="1"/>
      <c r="H11" s="1"/>
      <c r="I11" s="1"/>
      <c r="J11" s="1"/>
      <c r="K11" s="2"/>
      <c r="L11" s="1"/>
      <c r="Q11" t="s">
        <v>16</v>
      </c>
      <c r="R11">
        <v>9830000</v>
      </c>
      <c r="S11">
        <v>0.5</v>
      </c>
      <c r="T11">
        <f t="shared" si="0"/>
        <v>9.83</v>
      </c>
      <c r="U11" s="12"/>
      <c r="V11" s="12"/>
    </row>
    <row r="12" spans="1:25" x14ac:dyDescent="0.25">
      <c r="A12" t="s">
        <v>5</v>
      </c>
      <c r="B12" s="1">
        <v>98.11</v>
      </c>
      <c r="C12" s="2">
        <v>100.52</v>
      </c>
      <c r="D12" s="2">
        <v>2.46</v>
      </c>
      <c r="E12" s="1">
        <v>107.88</v>
      </c>
      <c r="G12" s="1"/>
      <c r="H12" s="1"/>
      <c r="I12" s="1"/>
      <c r="J12" s="1"/>
      <c r="L12" s="1"/>
      <c r="Q12" t="s">
        <v>17</v>
      </c>
      <c r="R12">
        <v>7520000</v>
      </c>
      <c r="S12">
        <v>1.5</v>
      </c>
      <c r="T12">
        <f t="shared" si="0"/>
        <v>7.52</v>
      </c>
      <c r="U12" s="12">
        <f>AVERAGE(T12:T15)</f>
        <v>6.4375</v>
      </c>
      <c r="V12" s="12">
        <f>_xlfn.STDEV.S(T12:T15)</f>
        <v>3.342517763602761</v>
      </c>
    </row>
    <row r="13" spans="1:25" x14ac:dyDescent="0.25">
      <c r="A13" t="s">
        <v>26</v>
      </c>
      <c r="B13" s="13">
        <f>_xlfn.F.TEST(B7:B9,B10:B12)</f>
        <v>0.15694433618855599</v>
      </c>
      <c r="C13" s="13">
        <f t="shared" ref="C13:E13" si="1">_xlfn.F.TEST(C7:C9,C10:C12)</f>
        <v>0.20553753582633089</v>
      </c>
      <c r="D13" s="13">
        <f t="shared" si="1"/>
        <v>0.65423426962266218</v>
      </c>
      <c r="E13" s="13">
        <f t="shared" si="1"/>
        <v>0.1086489279133024</v>
      </c>
      <c r="G13" s="1"/>
      <c r="H13" s="2"/>
      <c r="I13" s="2"/>
      <c r="J13" s="1"/>
      <c r="K13" s="1"/>
      <c r="L13" s="2"/>
      <c r="Q13" t="s">
        <v>17</v>
      </c>
      <c r="R13">
        <v>3020000</v>
      </c>
      <c r="S13">
        <v>1.5</v>
      </c>
      <c r="T13">
        <f t="shared" si="0"/>
        <v>3.02</v>
      </c>
      <c r="U13" s="12"/>
      <c r="V13" s="12"/>
    </row>
    <row r="14" spans="1:25" x14ac:dyDescent="0.25">
      <c r="A14" t="s">
        <v>27</v>
      </c>
      <c r="B14" s="13">
        <f>_xlfn.T.TEST(B7:B9,B10:B12,2,2)</f>
        <v>0.15244478399383185</v>
      </c>
      <c r="C14" s="14">
        <f t="shared" ref="C14:E14" si="2">_xlfn.T.TEST(C7:C9,C10:C12,2,2)</f>
        <v>1.3885793635271278E-4</v>
      </c>
      <c r="D14" s="13">
        <f t="shared" si="2"/>
        <v>0.35032217892713996</v>
      </c>
      <c r="E14" s="14">
        <f t="shared" si="2"/>
        <v>6.3241413770528752E-3</v>
      </c>
      <c r="G14" s="1"/>
      <c r="H14" s="2"/>
      <c r="I14" s="2"/>
      <c r="J14" s="1"/>
      <c r="K14" s="2"/>
      <c r="L14" s="2"/>
      <c r="Q14" t="s">
        <v>17</v>
      </c>
      <c r="R14">
        <v>10600000</v>
      </c>
      <c r="S14">
        <v>1.5</v>
      </c>
      <c r="T14">
        <f t="shared" si="0"/>
        <v>10.6</v>
      </c>
      <c r="U14" s="12"/>
      <c r="V14" s="12"/>
    </row>
    <row r="15" spans="1:25" x14ac:dyDescent="0.25">
      <c r="B15" s="1"/>
      <c r="C15" s="1"/>
      <c r="D15" s="1"/>
      <c r="E15" s="1"/>
      <c r="G15" s="1"/>
      <c r="H15" s="1"/>
      <c r="I15" s="1"/>
      <c r="J15" s="1"/>
      <c r="K15" s="2"/>
      <c r="L15" s="1"/>
      <c r="Q15" t="s">
        <v>17</v>
      </c>
      <c r="R15">
        <v>4610000</v>
      </c>
      <c r="S15">
        <v>1.5</v>
      </c>
      <c r="T15">
        <f t="shared" si="0"/>
        <v>4.6100000000000003</v>
      </c>
      <c r="U15" s="12"/>
      <c r="V15" s="12"/>
    </row>
    <row r="16" spans="1:25" x14ac:dyDescent="0.25">
      <c r="A16" t="s">
        <v>4</v>
      </c>
      <c r="B16" s="3"/>
      <c r="C16" s="4" t="s">
        <v>5</v>
      </c>
      <c r="D16" s="3"/>
      <c r="E16" s="3"/>
      <c r="G16" s="1"/>
      <c r="K16" s="1"/>
      <c r="Q16" t="s">
        <v>18</v>
      </c>
      <c r="R16">
        <v>9170000</v>
      </c>
      <c r="S16">
        <v>2.5</v>
      </c>
      <c r="T16">
        <f t="shared" si="0"/>
        <v>9.17</v>
      </c>
      <c r="U16" s="12">
        <f>AVERAGE(T16:T18)</f>
        <v>8.6033333333333335</v>
      </c>
      <c r="V16" s="12">
        <f>_xlfn.STDEV.S(T16:T18)</f>
        <v>1.0960079075140601</v>
      </c>
    </row>
    <row r="17" spans="1:20" x14ac:dyDescent="0.25">
      <c r="A17" t="s">
        <v>28</v>
      </c>
      <c r="B17" t="s">
        <v>29</v>
      </c>
      <c r="C17" t="s">
        <v>28</v>
      </c>
      <c r="D17" t="s">
        <v>29</v>
      </c>
      <c r="G17" s="1"/>
      <c r="Q17" t="s">
        <v>18</v>
      </c>
      <c r="R17">
        <v>9300000</v>
      </c>
      <c r="S17">
        <v>2.5</v>
      </c>
      <c r="T17">
        <f t="shared" si="0"/>
        <v>9.3000000000000007</v>
      </c>
    </row>
    <row r="18" spans="1:20" x14ac:dyDescent="0.25">
      <c r="A18">
        <v>1</v>
      </c>
      <c r="B18" s="1">
        <v>128.25</v>
      </c>
      <c r="C18">
        <v>2</v>
      </c>
      <c r="D18" s="1">
        <v>87.14</v>
      </c>
      <c r="G18" s="1"/>
      <c r="Q18" t="s">
        <v>18</v>
      </c>
      <c r="R18">
        <v>7340000</v>
      </c>
      <c r="S18">
        <v>2.5</v>
      </c>
      <c r="T18">
        <f t="shared" si="0"/>
        <v>7.34</v>
      </c>
    </row>
    <row r="19" spans="1:20" x14ac:dyDescent="0.25">
      <c r="A19">
        <v>1</v>
      </c>
      <c r="B19" s="1">
        <v>92.82</v>
      </c>
      <c r="C19">
        <v>2</v>
      </c>
      <c r="D19" s="1">
        <v>98.79</v>
      </c>
      <c r="G19" s="1"/>
    </row>
    <row r="20" spans="1:20" x14ac:dyDescent="0.25">
      <c r="A20">
        <v>1</v>
      </c>
      <c r="B20" s="1">
        <v>134.30000000000001</v>
      </c>
      <c r="C20">
        <v>2</v>
      </c>
      <c r="D20" s="1">
        <v>98.11</v>
      </c>
      <c r="G20" s="1"/>
    </row>
    <row r="21" spans="1:20" x14ac:dyDescent="0.25">
      <c r="A21">
        <v>4</v>
      </c>
      <c r="B21" s="2">
        <v>235.98</v>
      </c>
      <c r="C21">
        <v>5</v>
      </c>
      <c r="D21" s="2">
        <v>103.6</v>
      </c>
      <c r="G21" s="1"/>
    </row>
    <row r="22" spans="1:20" x14ac:dyDescent="0.25">
      <c r="A22">
        <v>4</v>
      </c>
      <c r="B22" s="2">
        <v>261.60000000000002</v>
      </c>
      <c r="C22">
        <v>5</v>
      </c>
      <c r="D22" s="2">
        <v>91.81</v>
      </c>
      <c r="G22" s="1"/>
    </row>
    <row r="23" spans="1:20" x14ac:dyDescent="0.25">
      <c r="A23">
        <v>4</v>
      </c>
      <c r="B23" s="2">
        <v>270.86</v>
      </c>
      <c r="C23">
        <v>5</v>
      </c>
      <c r="D23" s="2">
        <v>100.52</v>
      </c>
      <c r="G23" s="1"/>
    </row>
    <row r="24" spans="1:20" x14ac:dyDescent="0.25">
      <c r="A24">
        <v>7</v>
      </c>
      <c r="B24" s="2">
        <v>15.17</v>
      </c>
      <c r="C24">
        <v>8</v>
      </c>
      <c r="D24" s="2">
        <v>8.5500000000000007</v>
      </c>
      <c r="G24" s="1"/>
    </row>
    <row r="25" spans="1:20" x14ac:dyDescent="0.25">
      <c r="A25">
        <v>7</v>
      </c>
      <c r="B25" s="2">
        <v>4.68</v>
      </c>
      <c r="C25">
        <v>8</v>
      </c>
      <c r="D25" s="2">
        <v>10.14</v>
      </c>
      <c r="G25" s="1"/>
    </row>
    <row r="26" spans="1:20" ht="14.45" customHeight="1" x14ac:dyDescent="0.25">
      <c r="A26">
        <v>7</v>
      </c>
      <c r="B26" s="2">
        <v>14.27</v>
      </c>
      <c r="C26">
        <v>8</v>
      </c>
      <c r="D26" s="2">
        <v>2.46</v>
      </c>
      <c r="E26" s="11"/>
      <c r="F26" s="11"/>
      <c r="G26" s="11"/>
      <c r="H26" s="11"/>
      <c r="I26" s="11"/>
      <c r="J26" s="11"/>
      <c r="K26" s="11"/>
      <c r="L26" s="11"/>
      <c r="M26" s="11"/>
      <c r="N26" s="11"/>
    </row>
    <row r="27" spans="1:20" x14ac:dyDescent="0.25">
      <c r="A27">
        <v>10</v>
      </c>
      <c r="B27" s="1">
        <v>30.27</v>
      </c>
      <c r="C27">
        <v>11</v>
      </c>
      <c r="D27" s="1">
        <v>106.23</v>
      </c>
      <c r="E27" s="11"/>
      <c r="F27" s="11"/>
      <c r="G27" s="11"/>
      <c r="H27" s="11"/>
      <c r="I27" s="11"/>
      <c r="J27" s="11"/>
      <c r="K27" s="11"/>
      <c r="L27" s="11"/>
      <c r="M27" s="11"/>
      <c r="N27" s="11"/>
    </row>
    <row r="28" spans="1:20" x14ac:dyDescent="0.25">
      <c r="A28">
        <v>10</v>
      </c>
      <c r="B28" s="1">
        <v>14.36</v>
      </c>
      <c r="C28">
        <v>11</v>
      </c>
      <c r="D28" s="1">
        <v>165.49</v>
      </c>
      <c r="E28" s="11"/>
      <c r="F28" s="11"/>
      <c r="G28" s="11"/>
      <c r="H28" s="11"/>
      <c r="I28" s="11"/>
      <c r="J28" s="11"/>
      <c r="K28" s="11"/>
      <c r="L28" s="11"/>
      <c r="M28" s="11"/>
      <c r="N28" s="11"/>
    </row>
    <row r="29" spans="1:20" x14ac:dyDescent="0.25">
      <c r="A29">
        <v>10</v>
      </c>
      <c r="B29" s="1">
        <v>19.78</v>
      </c>
      <c r="C29">
        <v>11</v>
      </c>
      <c r="D29" s="1">
        <v>107.88</v>
      </c>
    </row>
    <row r="36" spans="1:16" ht="14.45" customHeight="1" x14ac:dyDescent="0.25">
      <c r="A36" s="11"/>
      <c r="B36" s="11"/>
      <c r="C36" s="11"/>
      <c r="D36" s="11"/>
      <c r="E36" s="17" t="s">
        <v>30</v>
      </c>
      <c r="F36" s="17"/>
      <c r="G36" s="17"/>
      <c r="H36" s="17"/>
      <c r="I36" s="17"/>
      <c r="J36" s="17"/>
      <c r="K36" s="17"/>
      <c r="L36" s="17"/>
      <c r="M36" s="17"/>
    </row>
    <row r="37" spans="1:16" x14ac:dyDescent="0.25">
      <c r="A37" s="11"/>
      <c r="B37" s="11"/>
      <c r="C37" s="11"/>
      <c r="D37" s="11"/>
      <c r="E37" s="17"/>
      <c r="F37" s="17"/>
      <c r="G37" s="17"/>
      <c r="H37" s="17"/>
      <c r="I37" s="17"/>
      <c r="J37" s="17"/>
      <c r="K37" s="17"/>
      <c r="L37" s="17"/>
      <c r="M37" s="17"/>
    </row>
    <row r="38" spans="1:16" x14ac:dyDescent="0.25">
      <c r="B38" s="1"/>
      <c r="C38" s="1"/>
      <c r="D38" s="1"/>
      <c r="E38" s="17"/>
      <c r="F38" s="17"/>
      <c r="G38" s="17"/>
      <c r="H38" s="17"/>
      <c r="I38" s="17"/>
      <c r="J38" s="17"/>
      <c r="K38" s="17"/>
      <c r="L38" s="17"/>
      <c r="M38" s="17"/>
    </row>
    <row r="39" spans="1:16" x14ac:dyDescent="0.25">
      <c r="B39" s="1"/>
      <c r="C39" s="4"/>
      <c r="P39" t="s">
        <v>23</v>
      </c>
    </row>
    <row r="40" spans="1:16" x14ac:dyDescent="0.25">
      <c r="B40" s="1"/>
      <c r="C40" s="4"/>
    </row>
    <row r="41" spans="1:16" x14ac:dyDescent="0.25">
      <c r="B41" s="1"/>
      <c r="C41" s="4"/>
    </row>
    <row r="42" spans="1:16" x14ac:dyDescent="0.25">
      <c r="B42" s="1"/>
      <c r="C42" s="4"/>
    </row>
    <row r="43" spans="1:16" x14ac:dyDescent="0.25">
      <c r="B43" s="1"/>
      <c r="C43" s="4"/>
    </row>
    <row r="44" spans="1:16" x14ac:dyDescent="0.25">
      <c r="B44" s="1"/>
      <c r="C44" s="4"/>
    </row>
    <row r="45" spans="1:16" x14ac:dyDescent="0.25">
      <c r="B45" s="1"/>
      <c r="C45" s="4"/>
    </row>
    <row r="48" spans="1:16" x14ac:dyDescent="0.25">
      <c r="B48" s="1"/>
      <c r="C48" s="4"/>
    </row>
    <row r="49" spans="1:24" x14ac:dyDescent="0.25">
      <c r="B49" s="1"/>
      <c r="C49" s="4"/>
    </row>
    <row r="50" spans="1:24" x14ac:dyDescent="0.25">
      <c r="B50" s="1"/>
      <c r="C50" s="4"/>
    </row>
    <row r="55" spans="1:24" x14ac:dyDescent="0.25"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</row>
    <row r="56" spans="1:24" x14ac:dyDescent="0.25"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</row>
    <row r="57" spans="1:24" x14ac:dyDescent="0.25"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</row>
    <row r="60" spans="1:24" ht="14.45" customHeight="1" x14ac:dyDescent="0.25">
      <c r="A60" t="s">
        <v>20</v>
      </c>
      <c r="R60" s="15" t="s">
        <v>19</v>
      </c>
      <c r="S60" s="15"/>
      <c r="T60" s="15"/>
      <c r="U60" s="15"/>
      <c r="V60" s="15"/>
      <c r="W60" s="15"/>
      <c r="X60" s="15"/>
    </row>
    <row r="61" spans="1:24" x14ac:dyDescent="0.25">
      <c r="R61" s="15"/>
      <c r="S61" s="15"/>
      <c r="T61" s="15"/>
      <c r="U61" s="15"/>
      <c r="V61" s="15"/>
      <c r="W61" s="15"/>
      <c r="X61" s="15"/>
    </row>
    <row r="62" spans="1:24" ht="15.75" thickBot="1" x14ac:dyDescent="0.3">
      <c r="B62" t="s">
        <v>14</v>
      </c>
      <c r="C62" t="s">
        <v>10</v>
      </c>
      <c r="D62" t="s">
        <v>7</v>
      </c>
      <c r="E62" t="s">
        <v>8</v>
      </c>
      <c r="F62" t="s">
        <v>9</v>
      </c>
    </row>
    <row r="63" spans="1:24" ht="15.75" thickBot="1" x14ac:dyDescent="0.3">
      <c r="B63" s="5">
        <v>0</v>
      </c>
      <c r="C63" s="5">
        <v>0</v>
      </c>
      <c r="D63" s="5">
        <v>22</v>
      </c>
      <c r="E63" s="5">
        <v>17</v>
      </c>
      <c r="F63" s="5">
        <v>41</v>
      </c>
      <c r="R63" t="s">
        <v>11</v>
      </c>
      <c r="S63" s="6"/>
    </row>
    <row r="64" spans="1:24" ht="15.75" thickBot="1" x14ac:dyDescent="0.3">
      <c r="B64" s="5">
        <v>1</v>
      </c>
      <c r="C64" s="5">
        <v>19</v>
      </c>
      <c r="D64" s="5">
        <v>5</v>
      </c>
      <c r="E64" s="5">
        <v>17</v>
      </c>
      <c r="F64" s="5">
        <v>32</v>
      </c>
      <c r="R64" s="6" t="s">
        <v>12</v>
      </c>
      <c r="S64" s="7">
        <v>2.4E-2</v>
      </c>
    </row>
    <row r="65" spans="1:34" ht="15.75" thickBot="1" x14ac:dyDescent="0.3">
      <c r="B65" s="5">
        <v>3</v>
      </c>
      <c r="C65" s="5">
        <v>5</v>
      </c>
      <c r="D65" s="5">
        <v>5</v>
      </c>
      <c r="E65" s="5">
        <v>27</v>
      </c>
      <c r="F65" s="5">
        <v>45</v>
      </c>
      <c r="R65" s="6" t="s">
        <v>12</v>
      </c>
      <c r="S65" s="7">
        <v>0</v>
      </c>
    </row>
    <row r="66" spans="1:34" ht="15.75" thickBot="1" x14ac:dyDescent="0.3">
      <c r="B66" s="5">
        <v>0</v>
      </c>
      <c r="C66" s="5">
        <v>0</v>
      </c>
      <c r="D66" s="5">
        <v>17</v>
      </c>
      <c r="E66" s="5">
        <v>22</v>
      </c>
      <c r="F66" s="5">
        <v>31</v>
      </c>
      <c r="R66" s="6" t="s">
        <v>12</v>
      </c>
      <c r="S66" s="7">
        <v>0.05</v>
      </c>
    </row>
    <row r="67" spans="1:34" ht="15.75" thickBot="1" x14ac:dyDescent="0.3">
      <c r="B67" s="5">
        <v>6</v>
      </c>
      <c r="C67" s="5">
        <v>11</v>
      </c>
      <c r="D67" s="5">
        <v>16</v>
      </c>
      <c r="E67" s="5">
        <v>67</v>
      </c>
      <c r="F67" s="5">
        <v>71</v>
      </c>
      <c r="R67" s="6" t="s">
        <v>12</v>
      </c>
      <c r="S67" s="7">
        <v>0</v>
      </c>
    </row>
    <row r="68" spans="1:34" ht="15.75" thickBot="1" x14ac:dyDescent="0.3">
      <c r="B68" s="5">
        <v>0</v>
      </c>
      <c r="C68" s="5">
        <v>12</v>
      </c>
      <c r="D68" s="5">
        <v>0</v>
      </c>
      <c r="E68" s="5">
        <v>26</v>
      </c>
      <c r="F68" s="5">
        <v>49</v>
      </c>
      <c r="R68" s="6" t="s">
        <v>12</v>
      </c>
      <c r="S68" s="7">
        <v>0</v>
      </c>
    </row>
    <row r="69" spans="1:34" ht="15.75" thickBot="1" x14ac:dyDescent="0.3">
      <c r="B69" s="5">
        <v>14</v>
      </c>
      <c r="C69" s="5">
        <v>4</v>
      </c>
      <c r="D69" s="5">
        <v>8</v>
      </c>
      <c r="E69" s="5">
        <v>41</v>
      </c>
      <c r="F69" s="5">
        <v>35</v>
      </c>
      <c r="R69" s="6" t="s">
        <v>12</v>
      </c>
      <c r="S69" s="7">
        <v>0</v>
      </c>
    </row>
    <row r="70" spans="1:34" ht="15.75" thickBot="1" x14ac:dyDescent="0.3">
      <c r="B70" s="5">
        <v>26</v>
      </c>
      <c r="C70" s="5">
        <v>9</v>
      </c>
      <c r="D70" s="5">
        <v>2</v>
      </c>
      <c r="E70" s="5">
        <v>24</v>
      </c>
      <c r="F70" s="5">
        <v>29</v>
      </c>
      <c r="R70" s="6" t="s">
        <v>12</v>
      </c>
      <c r="S70" s="7">
        <v>2.1999999999999999E-2</v>
      </c>
    </row>
    <row r="71" spans="1:34" ht="15.75" thickBot="1" x14ac:dyDescent="0.3">
      <c r="B71" s="5">
        <v>0</v>
      </c>
      <c r="C71" s="5">
        <v>16</v>
      </c>
      <c r="D71" s="5">
        <v>14</v>
      </c>
      <c r="E71" s="5">
        <v>28</v>
      </c>
      <c r="F71" s="5">
        <v>53</v>
      </c>
      <c r="R71" s="6" t="s">
        <v>12</v>
      </c>
      <c r="S71" s="7">
        <v>0</v>
      </c>
    </row>
    <row r="72" spans="1:34" ht="15.75" thickBot="1" x14ac:dyDescent="0.3">
      <c r="B72" s="5">
        <v>0</v>
      </c>
      <c r="C72" s="5">
        <v>8</v>
      </c>
      <c r="D72" s="5">
        <v>2</v>
      </c>
      <c r="E72" s="5">
        <v>19</v>
      </c>
      <c r="F72" s="5">
        <v>92</v>
      </c>
      <c r="R72" s="6" t="s">
        <v>12</v>
      </c>
      <c r="S72" s="7">
        <v>4.2000000000000003E-2</v>
      </c>
    </row>
    <row r="73" spans="1:34" ht="15.75" thickBot="1" x14ac:dyDescent="0.3">
      <c r="B73" s="5">
        <v>10</v>
      </c>
      <c r="C73" s="5">
        <v>7</v>
      </c>
      <c r="D73" s="5">
        <v>0</v>
      </c>
      <c r="E73" s="5">
        <v>10</v>
      </c>
      <c r="F73" s="5">
        <v>55</v>
      </c>
      <c r="R73" s="6" t="s">
        <v>12</v>
      </c>
      <c r="S73" s="7">
        <v>3.5999999999999997E-2</v>
      </c>
    </row>
    <row r="74" spans="1:34" ht="15.75" thickBot="1" x14ac:dyDescent="0.3">
      <c r="B74" s="5">
        <v>30</v>
      </c>
      <c r="C74" s="5">
        <v>24</v>
      </c>
      <c r="D74" s="5">
        <v>7</v>
      </c>
      <c r="E74" s="5">
        <v>50</v>
      </c>
      <c r="F74" s="5">
        <v>21</v>
      </c>
      <c r="R74" s="6" t="s">
        <v>12</v>
      </c>
      <c r="S74" s="7">
        <v>9.2999999999999999E-2</v>
      </c>
    </row>
    <row r="75" spans="1:34" ht="15.75" thickBot="1" x14ac:dyDescent="0.3">
      <c r="A75" t="s">
        <v>31</v>
      </c>
      <c r="R75" s="6" t="s">
        <v>12</v>
      </c>
      <c r="S75" s="7">
        <v>9.0999999999999998E-2</v>
      </c>
    </row>
    <row r="76" spans="1:34" ht="15.75" thickBot="1" x14ac:dyDescent="0.3">
      <c r="A76" t="s">
        <v>14</v>
      </c>
      <c r="B76" s="5">
        <v>0</v>
      </c>
      <c r="R76" s="6" t="s">
        <v>12</v>
      </c>
      <c r="S76" s="9">
        <v>0.106</v>
      </c>
    </row>
    <row r="77" spans="1:34" ht="15.75" thickBot="1" x14ac:dyDescent="0.3">
      <c r="A77" t="s">
        <v>14</v>
      </c>
      <c r="B77" s="5">
        <v>1</v>
      </c>
      <c r="R77" s="6" t="s">
        <v>12</v>
      </c>
      <c r="S77" s="9">
        <v>0.114</v>
      </c>
    </row>
    <row r="78" spans="1:34" ht="15" customHeight="1" thickBot="1" x14ac:dyDescent="0.3">
      <c r="A78" t="s">
        <v>14</v>
      </c>
      <c r="B78" s="5">
        <v>3</v>
      </c>
      <c r="R78" s="6" t="s">
        <v>12</v>
      </c>
      <c r="S78" s="9">
        <v>6.3E-2</v>
      </c>
      <c r="T78" s="16" t="s">
        <v>33</v>
      </c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</row>
    <row r="79" spans="1:34" ht="15.75" thickBot="1" x14ac:dyDescent="0.3">
      <c r="A79" t="s">
        <v>14</v>
      </c>
      <c r="B79" s="5">
        <v>0</v>
      </c>
      <c r="R79" s="6" t="s">
        <v>12</v>
      </c>
      <c r="S79" s="9">
        <v>0</v>
      </c>
      <c r="T79" s="16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</row>
    <row r="80" spans="1:34" ht="15.75" thickBot="1" x14ac:dyDescent="0.3">
      <c r="A80" t="s">
        <v>14</v>
      </c>
      <c r="B80" s="5">
        <v>6</v>
      </c>
      <c r="R80" s="6" t="s">
        <v>12</v>
      </c>
      <c r="S80" s="9">
        <v>0</v>
      </c>
    </row>
    <row r="81" spans="1:24" ht="15.75" thickBot="1" x14ac:dyDescent="0.3">
      <c r="A81" t="s">
        <v>14</v>
      </c>
      <c r="B81" s="5">
        <v>0</v>
      </c>
      <c r="R81" s="6" t="s">
        <v>12</v>
      </c>
      <c r="S81" s="9">
        <v>0</v>
      </c>
      <c r="V81" t="s">
        <v>34</v>
      </c>
      <c r="W81" t="s">
        <v>35</v>
      </c>
      <c r="X81" t="s">
        <v>36</v>
      </c>
    </row>
    <row r="82" spans="1:24" ht="15.75" thickBot="1" x14ac:dyDescent="0.3">
      <c r="A82" t="s">
        <v>14</v>
      </c>
      <c r="B82" s="5">
        <v>14</v>
      </c>
      <c r="R82" s="6" t="s">
        <v>12</v>
      </c>
      <c r="S82" s="9">
        <v>4.3999999999999997E-2</v>
      </c>
      <c r="U82" t="s">
        <v>12</v>
      </c>
      <c r="V82" s="18">
        <f>MEDIAN(S64:S123)</f>
        <v>5.8499999999999996E-2</v>
      </c>
      <c r="W82" s="18">
        <f>MIN(S64:S123)</f>
        <v>0</v>
      </c>
      <c r="X82" s="18">
        <f>MAX(S64:S123)</f>
        <v>4.7569999999999997</v>
      </c>
    </row>
    <row r="83" spans="1:24" ht="15.75" thickBot="1" x14ac:dyDescent="0.3">
      <c r="A83" t="s">
        <v>14</v>
      </c>
      <c r="B83" s="5">
        <v>26</v>
      </c>
      <c r="R83" s="6" t="s">
        <v>12</v>
      </c>
      <c r="S83" s="9">
        <v>5.0000000000000001E-3</v>
      </c>
      <c r="U83" t="s">
        <v>13</v>
      </c>
      <c r="V83" s="18">
        <f>MEDIAN(S124:S183)</f>
        <v>0.84950000000000003</v>
      </c>
      <c r="W83" s="18">
        <f>MIN(S124:S183)</f>
        <v>0</v>
      </c>
      <c r="X83" s="18">
        <f>MAX(S124:S183)</f>
        <v>21.024000000000001</v>
      </c>
    </row>
    <row r="84" spans="1:24" ht="15.75" thickBot="1" x14ac:dyDescent="0.3">
      <c r="A84" t="s">
        <v>14</v>
      </c>
      <c r="B84" s="5">
        <v>0</v>
      </c>
      <c r="R84" s="6" t="s">
        <v>12</v>
      </c>
      <c r="S84" s="9">
        <v>8.4000000000000005E-2</v>
      </c>
    </row>
    <row r="85" spans="1:24" ht="15.75" thickBot="1" x14ac:dyDescent="0.3">
      <c r="A85" t="s">
        <v>14</v>
      </c>
      <c r="B85" s="5">
        <v>0</v>
      </c>
      <c r="R85" s="6" t="s">
        <v>12</v>
      </c>
      <c r="S85" s="9">
        <v>0.13500000000000001</v>
      </c>
    </row>
    <row r="86" spans="1:24" ht="15.75" thickBot="1" x14ac:dyDescent="0.3">
      <c r="A86" t="s">
        <v>14</v>
      </c>
      <c r="B86" s="5">
        <v>10</v>
      </c>
      <c r="R86" s="6" t="s">
        <v>12</v>
      </c>
      <c r="S86" s="9">
        <v>3.7999999999999999E-2</v>
      </c>
    </row>
    <row r="87" spans="1:24" ht="15.75" thickBot="1" x14ac:dyDescent="0.3">
      <c r="A87" t="s">
        <v>14</v>
      </c>
      <c r="B87" s="5">
        <v>30</v>
      </c>
      <c r="R87" s="6" t="s">
        <v>12</v>
      </c>
      <c r="S87" s="9">
        <v>6.0999999999999999E-2</v>
      </c>
    </row>
    <row r="88" spans="1:24" ht="15.75" thickBot="1" x14ac:dyDescent="0.3">
      <c r="A88" t="s">
        <v>10</v>
      </c>
      <c r="B88" s="5">
        <v>0</v>
      </c>
      <c r="R88" s="6" t="s">
        <v>12</v>
      </c>
      <c r="S88" s="9">
        <v>0.223</v>
      </c>
    </row>
    <row r="89" spans="1:24" ht="15.75" thickBot="1" x14ac:dyDescent="0.3">
      <c r="A89" t="s">
        <v>10</v>
      </c>
      <c r="B89" s="5">
        <v>19</v>
      </c>
      <c r="R89" s="6" t="s">
        <v>12</v>
      </c>
      <c r="S89" s="9">
        <v>0.23400000000000001</v>
      </c>
    </row>
    <row r="90" spans="1:24" ht="15.75" thickBot="1" x14ac:dyDescent="0.3">
      <c r="A90" t="s">
        <v>10</v>
      </c>
      <c r="B90" s="5">
        <v>5</v>
      </c>
      <c r="R90" s="6" t="s">
        <v>12</v>
      </c>
      <c r="S90" s="9">
        <v>0.15</v>
      </c>
    </row>
    <row r="91" spans="1:24" ht="15.75" thickBot="1" x14ac:dyDescent="0.3">
      <c r="A91" t="s">
        <v>10</v>
      </c>
      <c r="B91" s="5">
        <v>0</v>
      </c>
      <c r="R91" s="6" t="s">
        <v>12</v>
      </c>
      <c r="S91" s="9">
        <v>0</v>
      </c>
    </row>
    <row r="92" spans="1:24" ht="15.75" thickBot="1" x14ac:dyDescent="0.3">
      <c r="A92" t="s">
        <v>10</v>
      </c>
      <c r="B92" s="5">
        <v>11</v>
      </c>
      <c r="R92" s="6" t="s">
        <v>12</v>
      </c>
      <c r="S92" s="9">
        <v>0</v>
      </c>
    </row>
    <row r="93" spans="1:24" ht="15.75" thickBot="1" x14ac:dyDescent="0.3">
      <c r="A93" t="s">
        <v>10</v>
      </c>
      <c r="B93" s="5">
        <v>12</v>
      </c>
      <c r="R93" s="6" t="s">
        <v>12</v>
      </c>
      <c r="S93" s="9">
        <v>0</v>
      </c>
    </row>
    <row r="94" spans="1:24" ht="15.75" thickBot="1" x14ac:dyDescent="0.3">
      <c r="A94" t="s">
        <v>10</v>
      </c>
      <c r="B94" s="5">
        <v>4</v>
      </c>
      <c r="R94" s="6" t="s">
        <v>12</v>
      </c>
      <c r="S94" s="9">
        <v>1.2999999999999999E-2</v>
      </c>
    </row>
    <row r="95" spans="1:24" ht="15.75" thickBot="1" x14ac:dyDescent="0.3">
      <c r="A95" t="s">
        <v>10</v>
      </c>
      <c r="B95" s="5">
        <v>9</v>
      </c>
      <c r="D95" s="15" t="s">
        <v>32</v>
      </c>
      <c r="E95" s="15"/>
      <c r="F95" s="15"/>
      <c r="G95" s="15"/>
      <c r="H95" s="15"/>
      <c r="I95" s="15"/>
      <c r="J95" s="15"/>
      <c r="K95" s="15"/>
      <c r="L95" s="15"/>
      <c r="M95" s="15"/>
      <c r="R95" s="6" t="s">
        <v>12</v>
      </c>
      <c r="S95" s="9">
        <v>5.5E-2</v>
      </c>
    </row>
    <row r="96" spans="1:24" ht="15.75" thickBot="1" x14ac:dyDescent="0.3">
      <c r="A96" t="s">
        <v>10</v>
      </c>
      <c r="B96" s="5">
        <v>16</v>
      </c>
      <c r="D96" s="15"/>
      <c r="E96" s="15"/>
      <c r="F96" s="15"/>
      <c r="G96" s="15"/>
      <c r="H96" s="15"/>
      <c r="I96" s="15"/>
      <c r="J96" s="15"/>
      <c r="K96" s="15"/>
      <c r="L96" s="15"/>
      <c r="M96" s="15"/>
      <c r="R96" s="6" t="s">
        <v>12</v>
      </c>
      <c r="S96" s="9">
        <v>2.5999999999999999E-2</v>
      </c>
    </row>
    <row r="97" spans="1:19" ht="15.75" thickBot="1" x14ac:dyDescent="0.3">
      <c r="A97" t="s">
        <v>10</v>
      </c>
      <c r="B97" s="5">
        <v>8</v>
      </c>
      <c r="D97" s="15"/>
      <c r="E97" s="15"/>
      <c r="F97" s="15"/>
      <c r="G97" s="15"/>
      <c r="H97" s="15"/>
      <c r="I97" s="15"/>
      <c r="J97" s="15"/>
      <c r="K97" s="15"/>
      <c r="L97" s="15"/>
      <c r="M97" s="15"/>
      <c r="R97" s="6" t="s">
        <v>12</v>
      </c>
      <c r="S97" s="9">
        <v>0.10299999999999999</v>
      </c>
    </row>
    <row r="98" spans="1:19" ht="15.75" thickBot="1" x14ac:dyDescent="0.3">
      <c r="A98" t="s">
        <v>10</v>
      </c>
      <c r="B98" s="5">
        <v>7</v>
      </c>
      <c r="D98" s="15"/>
      <c r="E98" s="15"/>
      <c r="F98" s="15"/>
      <c r="G98" s="15"/>
      <c r="H98" s="15"/>
      <c r="I98" s="15"/>
      <c r="J98" s="15"/>
      <c r="K98" s="15"/>
      <c r="L98" s="15"/>
      <c r="M98" s="15"/>
      <c r="R98" s="6" t="s">
        <v>12</v>
      </c>
      <c r="S98" s="9">
        <v>0</v>
      </c>
    </row>
    <row r="99" spans="1:19" ht="15.75" thickBot="1" x14ac:dyDescent="0.3">
      <c r="A99" t="s">
        <v>10</v>
      </c>
      <c r="B99" s="5">
        <v>24</v>
      </c>
      <c r="R99" s="6" t="s">
        <v>12</v>
      </c>
      <c r="S99" s="9">
        <v>0.13900000000000001</v>
      </c>
    </row>
    <row r="100" spans="1:19" ht="15.75" thickBot="1" x14ac:dyDescent="0.3">
      <c r="A100" t="s">
        <v>7</v>
      </c>
      <c r="B100" s="5">
        <v>22</v>
      </c>
      <c r="R100" s="6" t="s">
        <v>12</v>
      </c>
      <c r="S100" s="9">
        <v>0.77500000000000002</v>
      </c>
    </row>
    <row r="101" spans="1:19" ht="15.75" thickBot="1" x14ac:dyDescent="0.3">
      <c r="A101" t="s">
        <v>7</v>
      </c>
      <c r="B101" s="5">
        <v>5</v>
      </c>
      <c r="R101" s="6" t="s">
        <v>12</v>
      </c>
      <c r="S101" s="9">
        <v>0.79400000000000004</v>
      </c>
    </row>
    <row r="102" spans="1:19" ht="15.75" thickBot="1" x14ac:dyDescent="0.3">
      <c r="A102" t="s">
        <v>7</v>
      </c>
      <c r="B102" s="5">
        <v>5</v>
      </c>
      <c r="R102" s="6" t="s">
        <v>12</v>
      </c>
      <c r="S102" s="9">
        <v>0.34</v>
      </c>
    </row>
    <row r="103" spans="1:19" ht="15.75" thickBot="1" x14ac:dyDescent="0.3">
      <c r="A103" t="s">
        <v>7</v>
      </c>
      <c r="B103" s="5">
        <v>17</v>
      </c>
      <c r="R103" s="6" t="s">
        <v>12</v>
      </c>
      <c r="S103" s="9">
        <v>0.153</v>
      </c>
    </row>
    <row r="104" spans="1:19" ht="15.75" thickBot="1" x14ac:dyDescent="0.3">
      <c r="A104" t="s">
        <v>7</v>
      </c>
      <c r="B104" s="5">
        <v>16</v>
      </c>
      <c r="R104" s="6" t="s">
        <v>12</v>
      </c>
      <c r="S104" s="9">
        <v>0.192</v>
      </c>
    </row>
    <row r="105" spans="1:19" ht="15.75" thickBot="1" x14ac:dyDescent="0.3">
      <c r="A105" t="s">
        <v>7</v>
      </c>
      <c r="B105" s="5">
        <v>0</v>
      </c>
      <c r="R105" s="6" t="s">
        <v>12</v>
      </c>
      <c r="S105" s="9">
        <v>0</v>
      </c>
    </row>
    <row r="106" spans="1:19" ht="15.75" thickBot="1" x14ac:dyDescent="0.3">
      <c r="A106" t="s">
        <v>7</v>
      </c>
      <c r="B106" s="5">
        <v>8</v>
      </c>
      <c r="R106" s="6" t="s">
        <v>12</v>
      </c>
      <c r="S106" s="9">
        <v>0.123</v>
      </c>
    </row>
    <row r="107" spans="1:19" ht="15.75" thickBot="1" x14ac:dyDescent="0.3">
      <c r="A107" t="s">
        <v>7</v>
      </c>
      <c r="B107" s="5">
        <v>2</v>
      </c>
      <c r="R107" s="6" t="s">
        <v>12</v>
      </c>
      <c r="S107" s="9">
        <v>4.4999999999999998E-2</v>
      </c>
    </row>
    <row r="108" spans="1:19" ht="15.75" thickBot="1" x14ac:dyDescent="0.3">
      <c r="A108" t="s">
        <v>7</v>
      </c>
      <c r="B108" s="5">
        <v>14</v>
      </c>
      <c r="E108" s="5"/>
      <c r="F108" s="5"/>
      <c r="G108" s="5"/>
      <c r="H108" s="5"/>
      <c r="L108" s="5"/>
      <c r="R108" s="6" t="s">
        <v>12</v>
      </c>
      <c r="S108" s="9">
        <v>2.9000000000000001E-2</v>
      </c>
    </row>
    <row r="109" spans="1:19" ht="15.75" thickBot="1" x14ac:dyDescent="0.3">
      <c r="A109" t="s">
        <v>7</v>
      </c>
      <c r="B109" s="5">
        <v>2</v>
      </c>
      <c r="E109" s="5"/>
      <c r="F109" s="5"/>
      <c r="G109" s="5"/>
      <c r="H109" s="5"/>
      <c r="L109" s="5"/>
      <c r="R109" s="6" t="s">
        <v>12</v>
      </c>
      <c r="S109" s="9">
        <v>0</v>
      </c>
    </row>
    <row r="110" spans="1:19" ht="15.75" thickBot="1" x14ac:dyDescent="0.3">
      <c r="A110" t="s">
        <v>7</v>
      </c>
      <c r="B110" s="5">
        <v>0</v>
      </c>
      <c r="E110" s="5"/>
      <c r="F110" s="5"/>
      <c r="G110" s="5"/>
      <c r="H110" s="5"/>
      <c r="L110" s="5"/>
      <c r="R110" s="6" t="s">
        <v>12</v>
      </c>
      <c r="S110" s="9">
        <v>6.5000000000000002E-2</v>
      </c>
    </row>
    <row r="111" spans="1:19" ht="15.75" thickBot="1" x14ac:dyDescent="0.3">
      <c r="A111" t="s">
        <v>7</v>
      </c>
      <c r="B111" s="5">
        <v>7</v>
      </c>
      <c r="E111" s="5"/>
      <c r="F111" s="5"/>
      <c r="G111" s="5"/>
      <c r="H111" s="5"/>
      <c r="L111" s="5"/>
      <c r="R111" s="6" t="s">
        <v>12</v>
      </c>
      <c r="S111" s="9">
        <v>0.11600000000000001</v>
      </c>
    </row>
    <row r="112" spans="1:19" ht="15.75" thickBot="1" x14ac:dyDescent="0.3">
      <c r="A112" t="s">
        <v>8</v>
      </c>
      <c r="B112" s="5">
        <v>17</v>
      </c>
      <c r="E112" s="5"/>
      <c r="F112" s="5"/>
      <c r="G112" s="5"/>
      <c r="H112" s="5"/>
      <c r="L112" s="5"/>
      <c r="R112" s="6" t="s">
        <v>12</v>
      </c>
      <c r="S112" s="9">
        <v>1.339</v>
      </c>
    </row>
    <row r="113" spans="1:19" ht="15.75" thickBot="1" x14ac:dyDescent="0.3">
      <c r="A113" t="s">
        <v>8</v>
      </c>
      <c r="B113" s="5">
        <v>17</v>
      </c>
      <c r="E113" s="5"/>
      <c r="F113" s="5"/>
      <c r="G113" s="5"/>
      <c r="H113" s="5"/>
      <c r="L113" s="5"/>
      <c r="R113" s="6" t="s">
        <v>12</v>
      </c>
      <c r="S113" s="9">
        <v>4.7569999999999997</v>
      </c>
    </row>
    <row r="114" spans="1:19" ht="15.75" thickBot="1" x14ac:dyDescent="0.3">
      <c r="A114" t="s">
        <v>8</v>
      </c>
      <c r="B114" s="5">
        <v>27</v>
      </c>
      <c r="E114" s="5"/>
      <c r="F114" s="5"/>
      <c r="G114" s="5"/>
      <c r="H114" s="5"/>
      <c r="L114" s="5"/>
      <c r="R114" s="6" t="s">
        <v>12</v>
      </c>
      <c r="S114" s="9">
        <v>2.1040000000000001</v>
      </c>
    </row>
    <row r="115" spans="1:19" ht="15.75" thickBot="1" x14ac:dyDescent="0.3">
      <c r="A115" t="s">
        <v>8</v>
      </c>
      <c r="B115" s="5">
        <v>22</v>
      </c>
      <c r="E115" s="5"/>
      <c r="F115" s="5"/>
      <c r="G115" s="5"/>
      <c r="H115" s="5"/>
      <c r="L115" s="5"/>
      <c r="R115" s="6" t="s">
        <v>12</v>
      </c>
      <c r="S115" s="9">
        <v>1.885</v>
      </c>
    </row>
    <row r="116" spans="1:19" ht="15.75" thickBot="1" x14ac:dyDescent="0.3">
      <c r="A116" t="s">
        <v>8</v>
      </c>
      <c r="B116" s="5">
        <v>67</v>
      </c>
      <c r="E116" s="5"/>
      <c r="F116" s="5"/>
      <c r="G116" s="5"/>
      <c r="H116" s="5"/>
      <c r="L116" s="5"/>
      <c r="R116" s="6" t="s">
        <v>12</v>
      </c>
      <c r="S116" s="9">
        <v>2.5779999999999998</v>
      </c>
    </row>
    <row r="117" spans="1:19" ht="15.75" thickBot="1" x14ac:dyDescent="0.3">
      <c r="A117" t="s">
        <v>8</v>
      </c>
      <c r="B117" s="5">
        <v>26</v>
      </c>
      <c r="E117" s="5"/>
      <c r="F117" s="5"/>
      <c r="G117" s="5"/>
      <c r="H117" s="5"/>
      <c r="L117" s="5"/>
      <c r="R117" s="6" t="s">
        <v>12</v>
      </c>
      <c r="S117" s="9">
        <v>0.80800000000000005</v>
      </c>
    </row>
    <row r="118" spans="1:19" ht="15.75" thickBot="1" x14ac:dyDescent="0.3">
      <c r="A118" t="s">
        <v>8</v>
      </c>
      <c r="B118" s="5">
        <v>41</v>
      </c>
      <c r="E118" s="5"/>
      <c r="F118" s="5"/>
      <c r="G118" s="5"/>
      <c r="H118" s="5"/>
      <c r="L118" s="5"/>
      <c r="R118" s="6" t="s">
        <v>12</v>
      </c>
      <c r="S118" s="9">
        <v>0.122</v>
      </c>
    </row>
    <row r="119" spans="1:19" ht="15.75" thickBot="1" x14ac:dyDescent="0.3">
      <c r="A119" t="s">
        <v>8</v>
      </c>
      <c r="B119" s="5">
        <v>24</v>
      </c>
      <c r="E119" s="5"/>
      <c r="F119" s="5"/>
      <c r="G119" s="5"/>
      <c r="H119" s="5"/>
      <c r="L119" s="5"/>
      <c r="R119" s="6" t="s">
        <v>12</v>
      </c>
      <c r="S119" s="9">
        <v>3.4000000000000002E-2</v>
      </c>
    </row>
    <row r="120" spans="1:19" ht="15.75" thickBot="1" x14ac:dyDescent="0.3">
      <c r="A120" t="s">
        <v>8</v>
      </c>
      <c r="B120" s="5">
        <v>28</v>
      </c>
      <c r="L120" s="5"/>
      <c r="R120" s="6" t="s">
        <v>12</v>
      </c>
      <c r="S120" s="9">
        <v>0.10100000000000001</v>
      </c>
    </row>
    <row r="121" spans="1:19" ht="15.75" thickBot="1" x14ac:dyDescent="0.3">
      <c r="A121" t="s">
        <v>8</v>
      </c>
      <c r="B121" s="5">
        <v>19</v>
      </c>
      <c r="L121" s="5"/>
      <c r="R121" s="6" t="s">
        <v>12</v>
      </c>
      <c r="S121" s="9">
        <v>5.6000000000000001E-2</v>
      </c>
    </row>
    <row r="122" spans="1:19" ht="15.75" thickBot="1" x14ac:dyDescent="0.3">
      <c r="A122" t="s">
        <v>8</v>
      </c>
      <c r="B122" s="5">
        <v>10</v>
      </c>
      <c r="L122" s="5"/>
      <c r="R122" s="6" t="s">
        <v>12</v>
      </c>
      <c r="S122" s="9">
        <v>0</v>
      </c>
    </row>
    <row r="123" spans="1:19" ht="15.75" thickBot="1" x14ac:dyDescent="0.3">
      <c r="A123" t="s">
        <v>8</v>
      </c>
      <c r="B123" s="5">
        <v>50</v>
      </c>
      <c r="L123" s="5"/>
      <c r="R123" s="6" t="s">
        <v>12</v>
      </c>
      <c r="S123" s="9">
        <v>0.16900000000000001</v>
      </c>
    </row>
    <row r="124" spans="1:19" ht="15.75" thickBot="1" x14ac:dyDescent="0.3">
      <c r="A124" t="s">
        <v>9</v>
      </c>
      <c r="B124" s="5">
        <v>41</v>
      </c>
      <c r="L124" s="5"/>
      <c r="R124" t="s">
        <v>13</v>
      </c>
      <c r="S124" s="8">
        <v>8.6999999999999994E-2</v>
      </c>
    </row>
    <row r="125" spans="1:19" ht="15.75" thickBot="1" x14ac:dyDescent="0.3">
      <c r="A125" t="s">
        <v>9</v>
      </c>
      <c r="B125" s="5">
        <v>32</v>
      </c>
      <c r="L125" s="5"/>
      <c r="R125" t="s">
        <v>13</v>
      </c>
      <c r="S125" s="8">
        <v>5.3999999999999999E-2</v>
      </c>
    </row>
    <row r="126" spans="1:19" ht="15.75" thickBot="1" x14ac:dyDescent="0.3">
      <c r="A126" t="s">
        <v>9</v>
      </c>
      <c r="B126" s="5">
        <v>45</v>
      </c>
      <c r="L126" s="5"/>
      <c r="R126" t="s">
        <v>13</v>
      </c>
      <c r="S126" s="8">
        <v>1.4999999999999999E-2</v>
      </c>
    </row>
    <row r="127" spans="1:19" ht="15.75" thickBot="1" x14ac:dyDescent="0.3">
      <c r="A127" t="s">
        <v>9</v>
      </c>
      <c r="B127" s="5">
        <v>31</v>
      </c>
      <c r="L127" s="5"/>
      <c r="R127" t="s">
        <v>13</v>
      </c>
      <c r="S127" s="8">
        <v>5.8999999999999997E-2</v>
      </c>
    </row>
    <row r="128" spans="1:19" ht="15.75" thickBot="1" x14ac:dyDescent="0.3">
      <c r="A128" t="s">
        <v>9</v>
      </c>
      <c r="B128" s="5">
        <v>71</v>
      </c>
      <c r="L128" s="5"/>
      <c r="R128" t="s">
        <v>13</v>
      </c>
      <c r="S128" s="8">
        <v>4.0000000000000001E-3</v>
      </c>
    </row>
    <row r="129" spans="1:19" ht="15.75" thickBot="1" x14ac:dyDescent="0.3">
      <c r="A129" t="s">
        <v>9</v>
      </c>
      <c r="B129" s="5">
        <v>49</v>
      </c>
      <c r="L129" s="5"/>
      <c r="R129" t="s">
        <v>13</v>
      </c>
      <c r="S129" s="8">
        <v>0</v>
      </c>
    </row>
    <row r="130" spans="1:19" ht="15.75" thickBot="1" x14ac:dyDescent="0.3">
      <c r="A130" t="s">
        <v>9</v>
      </c>
      <c r="B130" s="5">
        <v>35</v>
      </c>
      <c r="L130" s="5"/>
      <c r="R130" t="s">
        <v>13</v>
      </c>
      <c r="S130" s="8">
        <v>6.3E-2</v>
      </c>
    </row>
    <row r="131" spans="1:19" ht="15.75" thickBot="1" x14ac:dyDescent="0.3">
      <c r="A131" t="s">
        <v>9</v>
      </c>
      <c r="B131" s="5">
        <v>29</v>
      </c>
      <c r="L131" s="5"/>
      <c r="R131" t="s">
        <v>13</v>
      </c>
      <c r="S131" s="8">
        <v>0.20399999999999999</v>
      </c>
    </row>
    <row r="132" spans="1:19" ht="15.75" thickBot="1" x14ac:dyDescent="0.3">
      <c r="A132" t="s">
        <v>9</v>
      </c>
      <c r="B132" s="5">
        <v>53</v>
      </c>
      <c r="L132" s="5"/>
      <c r="R132" t="s">
        <v>13</v>
      </c>
      <c r="S132" s="8">
        <v>0.159</v>
      </c>
    </row>
    <row r="133" spans="1:19" ht="15.75" thickBot="1" x14ac:dyDescent="0.3">
      <c r="A133" t="s">
        <v>9</v>
      </c>
      <c r="B133" s="5">
        <v>92</v>
      </c>
      <c r="L133" s="5"/>
      <c r="R133" t="s">
        <v>13</v>
      </c>
      <c r="S133" s="8">
        <v>0.38300000000000001</v>
      </c>
    </row>
    <row r="134" spans="1:19" ht="15.75" thickBot="1" x14ac:dyDescent="0.3">
      <c r="A134" t="s">
        <v>9</v>
      </c>
      <c r="B134" s="5">
        <v>55</v>
      </c>
      <c r="L134" s="5"/>
      <c r="R134" t="s">
        <v>13</v>
      </c>
      <c r="S134" s="8">
        <v>0.50800000000000001</v>
      </c>
    </row>
    <row r="135" spans="1:19" ht="15.75" thickBot="1" x14ac:dyDescent="0.3">
      <c r="A135" t="s">
        <v>9</v>
      </c>
      <c r="B135" s="5">
        <v>21</v>
      </c>
      <c r="L135" s="5"/>
      <c r="R135" t="s">
        <v>13</v>
      </c>
      <c r="S135" s="8">
        <v>0.35799999999999998</v>
      </c>
    </row>
    <row r="136" spans="1:19" ht="15.75" thickBot="1" x14ac:dyDescent="0.3">
      <c r="L136" s="5"/>
      <c r="R136" t="s">
        <v>13</v>
      </c>
      <c r="S136" s="10">
        <v>5.7000000000000002E-2</v>
      </c>
    </row>
    <row r="137" spans="1:19" ht="15" customHeight="1" thickBot="1" x14ac:dyDescent="0.3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L137" s="5"/>
      <c r="R137" t="s">
        <v>13</v>
      </c>
      <c r="S137" s="10">
        <v>6.8000000000000005E-2</v>
      </c>
    </row>
    <row r="138" spans="1:19" ht="15.75" thickBot="1" x14ac:dyDescent="0.3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L138" s="5"/>
      <c r="R138" t="s">
        <v>13</v>
      </c>
      <c r="S138" s="10">
        <v>8.2000000000000003E-2</v>
      </c>
    </row>
    <row r="139" spans="1:19" ht="15.75" thickBot="1" x14ac:dyDescent="0.3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L139" s="5"/>
      <c r="R139" t="s">
        <v>13</v>
      </c>
      <c r="S139" s="10">
        <v>5.5E-2</v>
      </c>
    </row>
    <row r="140" spans="1:19" ht="15.75" thickBot="1" x14ac:dyDescent="0.3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L140" s="5"/>
      <c r="R140" t="s">
        <v>13</v>
      </c>
      <c r="S140" s="10">
        <v>0.108</v>
      </c>
    </row>
    <row r="141" spans="1:19" ht="15.75" thickBot="1" x14ac:dyDescent="0.3">
      <c r="L141" s="5"/>
      <c r="R141" t="s">
        <v>13</v>
      </c>
      <c r="S141" s="10">
        <v>0.255</v>
      </c>
    </row>
    <row r="142" spans="1:19" ht="15.75" thickBot="1" x14ac:dyDescent="0.3">
      <c r="L142" s="5"/>
      <c r="R142" t="s">
        <v>13</v>
      </c>
      <c r="S142" s="10">
        <v>0.11700000000000001</v>
      </c>
    </row>
    <row r="143" spans="1:19" ht="15.75" thickBot="1" x14ac:dyDescent="0.3">
      <c r="L143" s="5"/>
      <c r="R143" t="s">
        <v>13</v>
      </c>
      <c r="S143" s="10">
        <v>0.223</v>
      </c>
    </row>
    <row r="144" spans="1:19" ht="15.75" thickBot="1" x14ac:dyDescent="0.3">
      <c r="L144" s="5"/>
      <c r="R144" t="s">
        <v>13</v>
      </c>
      <c r="S144" s="10">
        <v>0.41199999999999998</v>
      </c>
    </row>
    <row r="145" spans="12:19" ht="15.75" thickBot="1" x14ac:dyDescent="0.3">
      <c r="L145" s="5"/>
      <c r="R145" t="s">
        <v>13</v>
      </c>
      <c r="S145" s="10">
        <v>0.36899999999999999</v>
      </c>
    </row>
    <row r="146" spans="12:19" ht="15.75" thickBot="1" x14ac:dyDescent="0.3">
      <c r="L146" s="5"/>
      <c r="R146" t="s">
        <v>13</v>
      </c>
      <c r="S146" s="10">
        <v>0.13500000000000001</v>
      </c>
    </row>
    <row r="147" spans="12:19" ht="15.75" thickBot="1" x14ac:dyDescent="0.3">
      <c r="L147" s="5"/>
      <c r="R147" t="s">
        <v>13</v>
      </c>
      <c r="S147" s="10">
        <v>0.35599999999999998</v>
      </c>
    </row>
    <row r="148" spans="12:19" ht="15.75" thickBot="1" x14ac:dyDescent="0.3">
      <c r="L148" s="5"/>
      <c r="R148" t="s">
        <v>13</v>
      </c>
      <c r="S148" s="10">
        <v>0.26400000000000001</v>
      </c>
    </row>
    <row r="149" spans="12:19" ht="15.75" thickBot="1" x14ac:dyDescent="0.3">
      <c r="L149" s="5"/>
      <c r="R149" t="s">
        <v>13</v>
      </c>
      <c r="S149" s="10">
        <v>0.56299999999999994</v>
      </c>
    </row>
    <row r="150" spans="12:19" ht="15.75" thickBot="1" x14ac:dyDescent="0.3">
      <c r="L150" s="5"/>
      <c r="R150" t="s">
        <v>13</v>
      </c>
      <c r="S150" s="10">
        <v>0.79400000000000004</v>
      </c>
    </row>
    <row r="151" spans="12:19" ht="15.75" thickBot="1" x14ac:dyDescent="0.3">
      <c r="L151" s="5"/>
      <c r="R151" t="s">
        <v>13</v>
      </c>
      <c r="S151" s="10">
        <v>0.63700000000000001</v>
      </c>
    </row>
    <row r="152" spans="12:19" ht="15.75" thickBot="1" x14ac:dyDescent="0.3">
      <c r="L152" s="5"/>
      <c r="R152" t="s">
        <v>13</v>
      </c>
      <c r="S152" s="10">
        <v>0.55900000000000005</v>
      </c>
    </row>
    <row r="153" spans="12:19" ht="15.75" thickBot="1" x14ac:dyDescent="0.3">
      <c r="L153" s="5"/>
      <c r="R153" t="s">
        <v>13</v>
      </c>
      <c r="S153" s="10">
        <v>0.90500000000000003</v>
      </c>
    </row>
    <row r="154" spans="12:19" ht="15.75" thickBot="1" x14ac:dyDescent="0.3">
      <c r="L154" s="5"/>
      <c r="R154" t="s">
        <v>13</v>
      </c>
      <c r="S154" s="10">
        <v>2.31</v>
      </c>
    </row>
    <row r="155" spans="12:19" ht="15.75" thickBot="1" x14ac:dyDescent="0.3">
      <c r="L155" s="5"/>
      <c r="R155" t="s">
        <v>13</v>
      </c>
      <c r="S155" s="10">
        <v>3.629</v>
      </c>
    </row>
    <row r="156" spans="12:19" ht="15.75" thickBot="1" x14ac:dyDescent="0.3">
      <c r="R156" t="s">
        <v>13</v>
      </c>
      <c r="S156" s="10">
        <v>0.45500000000000002</v>
      </c>
    </row>
    <row r="157" spans="12:19" ht="15.75" thickBot="1" x14ac:dyDescent="0.3">
      <c r="R157" t="s">
        <v>13</v>
      </c>
      <c r="S157" s="10">
        <v>1.131</v>
      </c>
    </row>
    <row r="158" spans="12:19" ht="15.75" thickBot="1" x14ac:dyDescent="0.3">
      <c r="R158" t="s">
        <v>13</v>
      </c>
      <c r="S158" s="10">
        <v>1.1679999999999999</v>
      </c>
    </row>
    <row r="159" spans="12:19" ht="15.75" thickBot="1" x14ac:dyDescent="0.3">
      <c r="R159" t="s">
        <v>13</v>
      </c>
      <c r="S159" s="10">
        <v>1.105</v>
      </c>
    </row>
    <row r="160" spans="12:19" ht="15.75" thickBot="1" x14ac:dyDescent="0.3">
      <c r="R160" t="s">
        <v>13</v>
      </c>
      <c r="S160" s="10">
        <v>2.1349999999999998</v>
      </c>
    </row>
    <row r="161" spans="18:19" ht="15.75" thickBot="1" x14ac:dyDescent="0.3">
      <c r="R161" t="s">
        <v>13</v>
      </c>
      <c r="S161" s="10">
        <v>1.7210000000000001</v>
      </c>
    </row>
    <row r="162" spans="18:19" ht="15.75" thickBot="1" x14ac:dyDescent="0.3">
      <c r="R162" t="s">
        <v>13</v>
      </c>
      <c r="S162" s="10">
        <v>2.2160000000000002</v>
      </c>
    </row>
    <row r="163" spans="18:19" ht="15.75" thickBot="1" x14ac:dyDescent="0.3">
      <c r="R163" t="s">
        <v>13</v>
      </c>
      <c r="S163" s="10">
        <v>2.4649999999999999</v>
      </c>
    </row>
    <row r="164" spans="18:19" ht="15.75" thickBot="1" x14ac:dyDescent="0.3">
      <c r="R164" t="s">
        <v>13</v>
      </c>
      <c r="S164" s="10">
        <v>2.0129999999999999</v>
      </c>
    </row>
    <row r="165" spans="18:19" ht="15.75" thickBot="1" x14ac:dyDescent="0.3">
      <c r="R165" t="s">
        <v>13</v>
      </c>
      <c r="S165" s="10">
        <v>4.1989999999999998</v>
      </c>
    </row>
    <row r="166" spans="18:19" ht="15.75" thickBot="1" x14ac:dyDescent="0.3">
      <c r="R166" t="s">
        <v>13</v>
      </c>
      <c r="S166" s="10">
        <v>1.762</v>
      </c>
    </row>
    <row r="167" spans="18:19" ht="15.75" thickBot="1" x14ac:dyDescent="0.3">
      <c r="R167" t="s">
        <v>13</v>
      </c>
      <c r="S167" s="10">
        <v>3.2890000000000001</v>
      </c>
    </row>
    <row r="168" spans="18:19" ht="15.75" thickBot="1" x14ac:dyDescent="0.3">
      <c r="R168" t="s">
        <v>13</v>
      </c>
      <c r="S168" s="10">
        <v>1.6040000000000001</v>
      </c>
    </row>
    <row r="169" spans="18:19" ht="15.75" thickBot="1" x14ac:dyDescent="0.3">
      <c r="R169" t="s">
        <v>13</v>
      </c>
      <c r="S169" s="10">
        <v>2.1859999999999999</v>
      </c>
    </row>
    <row r="170" spans="18:19" ht="15.75" thickBot="1" x14ac:dyDescent="0.3">
      <c r="R170" t="s">
        <v>13</v>
      </c>
      <c r="S170" s="10">
        <v>4.641</v>
      </c>
    </row>
    <row r="171" spans="18:19" ht="15.75" thickBot="1" x14ac:dyDescent="0.3">
      <c r="R171" t="s">
        <v>13</v>
      </c>
      <c r="S171" s="10">
        <v>2.6190000000000002</v>
      </c>
    </row>
    <row r="172" spans="18:19" ht="15.75" thickBot="1" x14ac:dyDescent="0.3">
      <c r="R172" t="s">
        <v>13</v>
      </c>
      <c r="S172" s="10">
        <v>2.2549999999999999</v>
      </c>
    </row>
    <row r="173" spans="18:19" ht="15.75" thickBot="1" x14ac:dyDescent="0.3">
      <c r="R173" t="s">
        <v>13</v>
      </c>
      <c r="S173" s="10">
        <v>2.508</v>
      </c>
    </row>
    <row r="174" spans="18:19" ht="15.75" thickBot="1" x14ac:dyDescent="0.3">
      <c r="R174" t="s">
        <v>13</v>
      </c>
      <c r="S174" s="10">
        <v>4.9560000000000004</v>
      </c>
    </row>
    <row r="175" spans="18:19" ht="15.75" thickBot="1" x14ac:dyDescent="0.3">
      <c r="R175" t="s">
        <v>13</v>
      </c>
      <c r="S175" s="10">
        <v>5.63</v>
      </c>
    </row>
    <row r="176" spans="18:19" ht="15.75" thickBot="1" x14ac:dyDescent="0.3">
      <c r="R176" t="s">
        <v>13</v>
      </c>
      <c r="S176" s="10">
        <v>6.3979999999999997</v>
      </c>
    </row>
    <row r="177" spans="18:19" ht="15.75" thickBot="1" x14ac:dyDescent="0.3">
      <c r="R177" t="s">
        <v>13</v>
      </c>
      <c r="S177" s="10">
        <v>5.0999999999999996</v>
      </c>
    </row>
    <row r="178" spans="18:19" ht="15.75" thickBot="1" x14ac:dyDescent="0.3">
      <c r="R178" t="s">
        <v>13</v>
      </c>
      <c r="S178" s="10">
        <v>21.024000000000001</v>
      </c>
    </row>
    <row r="179" spans="18:19" ht="15.75" thickBot="1" x14ac:dyDescent="0.3">
      <c r="R179" t="s">
        <v>13</v>
      </c>
      <c r="S179" s="10">
        <v>18.867000000000001</v>
      </c>
    </row>
    <row r="180" spans="18:19" ht="15.75" thickBot="1" x14ac:dyDescent="0.3">
      <c r="R180" t="s">
        <v>13</v>
      </c>
      <c r="S180" s="10">
        <v>2.9279999999999999</v>
      </c>
    </row>
    <row r="181" spans="18:19" ht="15.75" thickBot="1" x14ac:dyDescent="0.3">
      <c r="R181" t="s">
        <v>13</v>
      </c>
      <c r="S181" s="10">
        <v>2.4289999999999998</v>
      </c>
    </row>
    <row r="182" spans="18:19" ht="15.75" thickBot="1" x14ac:dyDescent="0.3">
      <c r="R182" t="s">
        <v>13</v>
      </c>
      <c r="S182" s="10">
        <v>2.2610000000000001</v>
      </c>
    </row>
    <row r="183" spans="18:19" ht="15.75" thickBot="1" x14ac:dyDescent="0.3">
      <c r="R183" t="s">
        <v>13</v>
      </c>
      <c r="S183" s="10">
        <v>8.3330000000000002</v>
      </c>
    </row>
  </sheetData>
  <sortState xmlns:xlrd2="http://schemas.microsoft.com/office/spreadsheetml/2017/richdata2" ref="S124:S183">
    <sortCondition ref="S124:S183"/>
  </sortState>
  <mergeCells count="7">
    <mergeCell ref="Q3:Y4"/>
    <mergeCell ref="D95:M98"/>
    <mergeCell ref="R60:X61"/>
    <mergeCell ref="T78:AH79"/>
    <mergeCell ref="E55:O57"/>
    <mergeCell ref="A1:I4"/>
    <mergeCell ref="E36:M38"/>
  </mergeCells>
  <phoneticPr fontId="3" type="noConversion"/>
  <pageMargins left="0.7" right="0.7" top="0.78740157499999996" bottom="0.78740157499999996" header="0.3" footer="0.3"/>
  <pageSetup paperSize="9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Kvant abs</vt:lpstr>
    </vt:vector>
  </TitlesOfParts>
  <Company>Masarykova univerzita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Dadáková</dc:creator>
  <cp:lastModifiedBy>Kateřina Dadáková</cp:lastModifiedBy>
  <dcterms:created xsi:type="dcterms:W3CDTF">2023-01-23T10:07:56Z</dcterms:created>
  <dcterms:modified xsi:type="dcterms:W3CDTF">2024-04-23T07:19:42Z</dcterms:modified>
</cp:coreProperties>
</file>