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4000" windowHeight="9330" activeTab="1"/>
  </bookViews>
  <sheets>
    <sheet name="List1" sheetId="1" r:id="rId1"/>
    <sheet name="red" sheetId="2" r:id="rId2"/>
    <sheet name="List2" sheetId="3" r:id="rId3"/>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3" l="1"/>
  <c r="C31" i="3"/>
  <c r="C30" i="3"/>
  <c r="C29" i="3"/>
  <c r="C28" i="3"/>
  <c r="B32" i="3"/>
  <c r="B31" i="3"/>
  <c r="B30" i="3"/>
  <c r="B29" i="3"/>
  <c r="B28" i="3"/>
  <c r="B26" i="3"/>
  <c r="E4" i="3"/>
  <c r="E5" i="3"/>
  <c r="E6" i="3"/>
  <c r="E3" i="3"/>
  <c r="B7" i="3"/>
  <c r="E7" i="3" s="1"/>
  <c r="J29" i="2"/>
  <c r="I23" i="2"/>
  <c r="I18" i="2"/>
  <c r="I9" i="2"/>
  <c r="I3" i="2"/>
  <c r="I29" i="2" s="1"/>
  <c r="F22" i="1" l="1"/>
</calcChain>
</file>

<file path=xl/sharedStrings.xml><?xml version="1.0" encoding="utf-8"?>
<sst xmlns="http://schemas.openxmlformats.org/spreadsheetml/2006/main" count="216" uniqueCount="118">
  <si>
    <t>Název operace</t>
  </si>
  <si>
    <t>Datum zahájení operace</t>
  </si>
  <si>
    <t>Datum ukončení operace</t>
  </si>
  <si>
    <t>PSČ</t>
  </si>
  <si>
    <t>Země</t>
  </si>
  <si>
    <t>Mendelova univerzita v Brně</t>
  </si>
  <si>
    <t>Rakousko</t>
  </si>
  <si>
    <t>Název příjemce</t>
  </si>
  <si>
    <t>Účel operace</t>
  </si>
  <si>
    <t>Celkové náklady (EUR)</t>
  </si>
  <si>
    <t>Specifický cíl</t>
  </si>
  <si>
    <t>Míra spolufinancování (EFRR)</t>
  </si>
  <si>
    <t>AquaCycle</t>
  </si>
  <si>
    <t>Cílem je vytvořit katalog opatření ke snížení emisí v akvakultuře. Hlavním cílem je přístup založený na oběhovém hospodářství s využitím odpadní vody a živin, což vede k úspoře až 70 % sladké vody, zamezení emisí živin do životního prostředí a snížení nákladů na likvidaci. Malé a střední podniky mohou své systémy využívat efektivněji tím, že zbytky zpracují na hnojiva, řasy, rostliny a energii díky optimalizovanému oddělování pevných a kapalných látek.</t>
  </si>
  <si>
    <t>SC 1.1 - Výzkum a inovace</t>
  </si>
  <si>
    <t>BEST - Bioenergy and Sustainable Technologies GmbH</t>
  </si>
  <si>
    <t>FURPLAST</t>
  </si>
  <si>
    <t>Hlavním cílem projektu je vyvinout tepelně stabilní filmy na biologické bázi furcellaranu (FBBF). Tento projekt pomůže vyvinout netoxické udržitelné materiály pro velkovýrobu FBBF. Vytvořením FBBF s vylepšenými vlastnostmi poskytuje realistické řešení pro průmyslová odvětví (obaly atd.), která hledají udržitelné alternativy. Měřitelnou změnou bude dostupnost vylepšeného FBBF po dokončení projektu, čímž se sníží závislost na konvenčních plastech.</t>
  </si>
  <si>
    <t>Česko</t>
  </si>
  <si>
    <t>IREC</t>
  </si>
  <si>
    <t>Universität für Bodenkultur Wien, Department für Bautechnik und Naturgefahren</t>
  </si>
  <si>
    <t>Cílem projektu je vyvinout/spojit pokročilé metody a nástroje výpočtového modelování a optimalizace pro analýzu spolehlivosti a trvanlivosti konstrukcí v rámci IREC a poskytnout jednotné/ověřitelné aplikace a metody malým a středním podnikům a inženýrské komunitě.
Dosáhnout zefektivnění návrhu, hodnocení a údržby konstrukcí vedoucí k ekologičtější a udržitelnější výstavbě a zvýšení konkurenceschopnosti malých a středních podniků z programového území.</t>
  </si>
  <si>
    <t>PHOS4PLANT</t>
  </si>
  <si>
    <t>Nadřazeným cílem projektu je zpětné získávání fosforu z popela čistírenských kalů jako fosfátového hnojiva a testování účinnosti na rostlinách. Díky této inovativní výzkumné metodě se na realizaci tohoto projektu aktivně podílejí 4 výzkumné instituce (po dvou z Česka a Rakouska). Výsledky budou zveřejněny ve 4 publikacích. Čtyři přeshraniční workshopy s cílovými skupinami se uskuteční v Horním Rakousku, ve Vídni a Jihomoravském kraji.</t>
  </si>
  <si>
    <t>K1-MET GmbH</t>
  </si>
  <si>
    <t>IPMAI</t>
  </si>
  <si>
    <t>Software Competence Center Hagenberg GmbH</t>
  </si>
  <si>
    <t>Celkovým cílem projektu je nákladově úsporná prediktivní údržba strojů s převodovkami s podporou umělé inteligence. Aby tuto moderní strategii údržby mohly využívat zejména malé a střední podniky, a to i přes nedostatek kvalifikovaných pracovníků, je cílem dosáhnout lepšího přijetí prognóz údržby ze strany obsluhy na základě doporučení. Široké použitelnosti má být dosaženo rozpoznáním procesů opotřebení na základě jejich charakteristických provozních vzorců převodovek.</t>
  </si>
  <si>
    <t>AI Catalyst for SMEs</t>
  </si>
  <si>
    <t>FH OÖ Forschungs und Entwicklungs GmbH</t>
  </si>
  <si>
    <t xml:space="preserve">Projekt přispívá k SC1.1 tím, že spojuje potenciál výzkumu a inovací obou projektových zemí s cílem podpořit inovace prostřednictvím aplikací AI v malých a středních podnicích a podpořit přenos znalostí ze systémů AI do praxe. To se děje prostřednictvím online znalostní platformy, AI Readiness Radar, AI-SDT Labs, AI Training Module a také prostřednictvím přeshraničních síťových aktivit. Zastřešujícím cílem je zvýšení konkurenceschopnosti malých a středních podniků v obou zemích. </t>
  </si>
  <si>
    <t>DeKLARed ADAPTRegions</t>
  </si>
  <si>
    <t>SC 2.1 - Přizpůsobení se změně klimatu</t>
  </si>
  <si>
    <t>Nadace Partnerství</t>
  </si>
  <si>
    <t>Cílem projektu je:
- vytvořit sadu doporučení pro adaptační opatření v chráněných územích;
- realizovat vzdělávací program pro min.150 zástupců obcí a vlastníků podporující opatření na zemědělských půdách;
- realizovat program spolupráce 3 přeshraničních dvojic mikroregionů, který posílí výměnu zkušeností i zapojení místní veřejnosti;
- rozšířit společnou znalostní základnu o 50 příkladů dobré praxe a katalog přínosů opatření.</t>
  </si>
  <si>
    <t>SaveWater</t>
  </si>
  <si>
    <t>Ústav výzkumu globální změny AV ČR, v. v. i.</t>
  </si>
  <si>
    <t xml:space="preserve">Zlepšit efektivitu využití vody v zemědělské krajině v regionech Jižní Morava a Weinviertel, zvýšit zde kapacitu pro zadržování vody a vypracovat strategii posílení odolnosti území vůči změně klimatu zejména pak suchu a nedostatku vody prostřednictvím jasných a proveditelných opatření v různých měřítcích (katalog nejlepší praxe, návrh doplnění infrastruktury, online-aplikace). </t>
  </si>
  <si>
    <t>Plants4cooling</t>
  </si>
  <si>
    <t>Jihočeská Silva Nortica</t>
  </si>
  <si>
    <t xml:space="preserve">Projekt přináší řešení a spolupráci v rámci opatření pro přizpůsobení se změně klimatu v oblasti zeleně a realizaci pilotního projektu inovativního měření chladicího efektu rostlin v příhraničním regionu. Budou nalezena 3 dílčí inovativní řešení - pro zastínění ulic a výsadbu na problematických místech silnic - a pro lepší vsakování vody v městském prostředí (řešení pro správné hospodaření s vodními zdroji). Výsledky projektu jsou potřebné při přizpůsobení se změně klimatu v obcích. </t>
  </si>
  <si>
    <t>Clim-E-Do!</t>
  </si>
  <si>
    <t>SC 3.1 - Vzdělávání a odborná příprava</t>
  </si>
  <si>
    <t>Chaloupky o.p.s. a lesní mateřská škola</t>
  </si>
  <si>
    <t>Cílem je vytvořit metodické výukové materiály pro učitele zaměřené na aktivní zavádění klimatické výchovy do výuky. Propojení žáků prostřednictvím tandemových aktivit a posílení přeshraniční spolupráce v oblasti vzdělávání. Projekt změní myšlení učitelů i žáků, aby aktivně vnímali a řešili klimatické změny. Vznikne nová síť partnerů a prostor pro online networking.</t>
  </si>
  <si>
    <t>eTOM AT-CZ</t>
  </si>
  <si>
    <t>Amt der Niederösterreichischen Landesregierung</t>
  </si>
  <si>
    <t>Udržitelné prohloubení kompetencí modelu 7K ve vzdělávacím systému. Cílem je zvýšit povědomí všech aktérů pedagogického světa natolik, aby se všechny kompetence, kterými se projekt zabývá, staly přirozenou součástí pedagogické práce. Přitom nehraje významnou roli jen další vzdělávání a metodické materiály, ale také transfer a implementace vědeckých poznatků prostřednictvím inspirativních a navazujících aktivit.</t>
  </si>
  <si>
    <t>JOBITY</t>
  </si>
  <si>
    <t>Wirtschaftsagentur Wien. Ein Fonds der Stadt Wien.</t>
  </si>
  <si>
    <t>Cílem projektu je zvýšit povědomí mladých lidí o možnostech zaměstnání v regionálně specifických inovativních a technologických odvětvích v průběhu jejich studia a volby povolání a prostřednictvím přeshraničních aktivit ve Vídni, jižních Čechách, na Vysočině a jižní Moravě podpořit školy tak, aby se v nich aktuálnímu vývoji na trhu práce dostalo zvýšené pozornosti.</t>
  </si>
  <si>
    <t>GeoTT</t>
  </si>
  <si>
    <t>SC 3.2 - Kultura a cestovní ruch</t>
  </si>
  <si>
    <t>Naturhistorisches Museum Wien</t>
  </si>
  <si>
    <t>V rakousko-moravském pohraničí se nalézá jedinečné bohatství dokladů geologické historie. Na geograficky malém území lze sledovat vývoj této krajiny po dobu 380 milionů let. Cílem projektu je učinit tuto minulost fyzicky (prostřednictvím informačních panelů na místě a výstavami v místech projektu) a virtuálně (prostřednictvím aplikace) dostupnou. Projekt tak zajišťuje posílení přeshraniční (výletní) turistiky v regionu.</t>
  </si>
  <si>
    <t>FMP/KPF AT-CZ KCR 2021-27</t>
  </si>
  <si>
    <t>Euroregion Pomoraví, spolek</t>
  </si>
  <si>
    <t xml:space="preserve">FMP je nástroj na podporu menších projektů s přeshraničím dopadem včetně drobných investic v oblasti cestovního ruchu a kultury. Cílem je zkvalitnění podmínek pro kulturní aktivity (zejména živá kultura např. hudba, literatura, ale i zlepšení technického vybavení muzeí, galerií apod.) a podpořit inovační trendy v cestovním ruchu např. v oblasti společné historie, vinařství, pěší, vodní, hipo- a cyklo turistiky.  </t>
  </si>
  <si>
    <t>Brücke Dyje</t>
  </si>
  <si>
    <t>Správa Národního parku Podyjí</t>
  </si>
  <si>
    <t>Ve smyslu strategie EU prezentovat velkoplošná stanoviště, představit biotopy jejich citlivým zpřístupněním.  Pro dosažení cíle bude vybudována lávka sloužící k přemostění řeky Dyje a propojení národních parků a města Hardeggu a vznikne nový turistický okruh. Vybudování zpřístupní chráněné území široké veřejnosti a koncentruje návštěvníky, čímž dojde k ochraně navazujících biotopů a zajištění klidového režimu navazujícího území.</t>
  </si>
  <si>
    <t>CORD AT-CZ</t>
  </si>
  <si>
    <t>SC 4.1 - Právní a institucionální spolupráce</t>
  </si>
  <si>
    <t>Kraj Vysočina</t>
  </si>
  <si>
    <t>Hlavním cílem projektu je podpora tvorby nových a posílení stávajících přeshr. sítí a iniciace dlouhodobé přeshr. spolupráce v tematických oblastech, které jsou v současné době z přeshr. pohledu důležité. Toho lze dosáhnout posílením institucionální spolupráce mezi partnery, kteří jsou činní ve veřejné správě nebo jsou řízeni orgány spolkových zemí. Realizací projektových aktivit dojde k posunutí přeshr. spolupráce na vyšší úroveň, odstraňování bariér a řešení společných problémů.</t>
  </si>
  <si>
    <t>Healthacross MED NET</t>
  </si>
  <si>
    <t>NÖ Landesgesundheitsagentur</t>
  </si>
  <si>
    <t>Projekt má za cíl etablovat v příhraničí výkonnou zdravotnickou síť a úzké partnerství regionů pro určité tematiky, aby bylo možné poskytovat obyvatelům žijícím v příhraničním regionu optimální přeshraniční zdravotní a sociální péči. Projekt významně přispěje k naplnění specifického cíle programu tím, že svede dohromady důležité aktéry zdravotnictví z obou stran hranice a podpoří trvale udržitelnou spolupráci.</t>
  </si>
  <si>
    <t>CROSSBORDER STARTUP POINT</t>
  </si>
  <si>
    <t>Jihočeský vědeckotechnický park, a.s.</t>
  </si>
  <si>
    <t>Vytvoření společného systému přeshraničních nástrojů a sítí podpory startupů, tj. začínajících podnikatelů s potenciálem rychlého růstu, vysokou přidanou hodnotou a s produktem atraktivním pro zahraniční trhy. Prostřednictvím vzniklé sítě STARTUP POINTŮ dojde k propojení regionálních systémů podpory inovativního podnikání v JčK a OÖ za účelem společného vyhledávání podnikatelských nápadů a jejich odborného vedení k zavádění inovací a přeshraniční spolupráce do byznys plánů od samého počátku.</t>
  </si>
  <si>
    <t>KreATivita&amp;InovaCZe</t>
  </si>
  <si>
    <t>Jihočeská univerzita v Českých Budějovicích</t>
  </si>
  <si>
    <t>Hlavním cílem je podpořit a propojit kreativní subjekty v obou regionech a podpořit tak hospodářský, kulturní a sociální potenciál kulturních a kreativních odvětví (KKO). Mezi nejdůležitější aktivity patří vytvoření a další rozvoj přeshraniční sítě, sběr informací, na jejichž základě bude vypracována společná strategie - jako součást katalogu opatření - na podporu a regionální rozvoj KKO.</t>
  </si>
  <si>
    <t>FMP/KPF ATCZ p-t-p 21-27</t>
  </si>
  <si>
    <t>SC 4.2 - Akce people-to-people za účelem zvýšení důvěry</t>
  </si>
  <si>
    <t>Cílem je podpořit přeshraniční vztahy a vzájemné porozumění mezi občany, institucemi, organizacemi a veřejnou správou, dále posílit komunikaci mezi lidmi v příhraničí za účelem vzájemného zlepšení kulturních a socio-ekonomických vztahů. Měřitelným výsledkem bude počet malých projektů regionálního a místního významu. U SC 4.2 se jedná o mezilidské činnosti na zlepšení vztahů people-to-people, zejména na podporu budování důvěry mezi přeshraničními partnery.</t>
  </si>
  <si>
    <r>
      <t>Aktualizováno</t>
    </r>
    <r>
      <rPr>
        <b/>
        <sz val="10"/>
        <color theme="1"/>
        <rFont val="Calibri"/>
        <family val="2"/>
        <charset val="238"/>
        <scheme val="minor"/>
      </rPr>
      <t xml:space="preserve"> 05.02.2024</t>
    </r>
  </si>
  <si>
    <t xml:space="preserve">Ukončení </t>
  </si>
  <si>
    <t xml:space="preserve">Zahájení </t>
  </si>
  <si>
    <t xml:space="preserve">Cílem je vytvořit katalog opatření ke snížení emisí v akvakultuře. Hlavním cílem je přístup založený na oběhovém hospodářství s využitím odpadní vody a živin, což vede k úspoře až 70 % sladké vody, zamezení emisí živin do životního prostředí a snížení nákladů na likvidaci. </t>
  </si>
  <si>
    <t>Hlavním cílem projektu je vyvinout tepelně stabilní filmy na biologické bázi furcellaranu (FBBF). Měřitelnou změnou bude dostupnost vylepšeného FBBF po dokončení projektu, čímž se sníží závislost na konvenčních plastech.</t>
  </si>
  <si>
    <t>Cílem projektu je vyvinout/spojit pokročilé metody a nástroje výpočtového modelování a optimalizace pro analýzu spolehlivosti a trvanlivosti konstrukcí v rámci IREC a poskytnout jednotné/ověřitelné aplikace a metody malým a středním podnikům a inženýrské komunitě.</t>
  </si>
  <si>
    <t xml:space="preserve">Nadřazeným cílem projektu je zpětné získávání fosforu z popela čistírenských kalů jako fosfátového hnojiva a testování účinnosti na rostlinách. </t>
  </si>
  <si>
    <t>Celkovým cílem projektu je nákladově úsporná prediktivní údržba strojů s převodovkami s podporou umělé inteligence. Široké použitelnosti má být dosaženo rozpoznáním procesů opotřebení na základě jejich charakteristických provozních vzorců převodovek.</t>
  </si>
  <si>
    <t xml:space="preserve">Projekt spojuje potenciál výzkumu a inovací s cílem podpořit inovace prostřednictvím aplikací AI v malých a středních podnicích a podpořit přenos znalostí ze systémů AI do praxe. Zastřešujícím cílem je zvýšení konkurenceschopnosti MSP v obou zemích. </t>
  </si>
  <si>
    <t>Cílem projektu je zejm.: vytvořit sadu doporučení pro adaptační opatření v chráněných územích; realizovat program spolupráce 3 přeshraničních dvojic mikroregionů, který posílí výměnu zkušeností i zapojení místní veřejnosti;…</t>
  </si>
  <si>
    <t xml:space="preserve">Zlepšit efektivitu využití vody v zemědělské krajině v regionech Jižní Morava a Weinviertel, zvýšit zde kapacitu pro zadržování vody a vypracovat strategii posílení odolnosti území vůči změně klimatu </t>
  </si>
  <si>
    <t>Projekt přináší řešení a spolupráci v rámci opatření pro přizpůsobení se změně klimatu v oblasti zeleně a realizaci pilotního projektu inovativního měření chladicího efektu rostlin v městském prostředí.</t>
  </si>
  <si>
    <t xml:space="preserve">Cílem je vytvořit metodické výukové materiály pro učitele zaměřené na aktivní zavádění klimatické výchovy do výuky. Propojení žáků prostřednictvím tandemových aktivit a posílení přeshraniční spolupráce v oblasti vzdělávání. </t>
  </si>
  <si>
    <t xml:space="preserve">Udržitelné prohloubení kompetencí modelu 7K ve vzdělávacím systému. Cílem je zvýšit povědomí všech aktérů pedagogického světa natolik, aby se všechny kompetence, kterými se projekt zabývá, staly přirozenou součástí pedagogické práce. </t>
  </si>
  <si>
    <t>Cílem projektu je zvýšit povědomí mladých lidí o možnostech zaměstnání v regionálně specifických inovativních a technologických odvětvích tak, aby se v nich aktuálnímu vývoji na trhu práce dostalo zvýšené pozornosti.</t>
  </si>
  <si>
    <t xml:space="preserve">V rakousko-moravském pohraničí se nalézá jedinečné bohatství dokladů geologické historie. Cílem projektu je učinit tuto minulost fyzicky (prostřednictvím informačních panelů na místě a výstavami v místech projektu) a virtuálně (prostřednictvím aplikace) dostupnou. </t>
  </si>
  <si>
    <t xml:space="preserve">FMP je nástroj na podporu menších projektů s přeshraničím dopadem včetně drobných investic v oblasti cestovního ruchu a kultury. Cílem je zkvalitnění podmínek pro kulturní aktivity a podpořit inovační trendy v cestovním ruchu. </t>
  </si>
  <si>
    <t>Vybudování lávky sloužící k přemostění řeky Dyje se zpřístupní chráněné území široké veřejnosti a koncentruje návštěvníky, čímž dojde k ochraně navazujících biotopů a zajištění klidového režimu navazujícího území.</t>
  </si>
  <si>
    <t xml:space="preserve">Hlavním cílem projektu je podpora tvorby nových a posílení stávajících přeshraničních sítí a iniciace dlouhodobé přeshraniční spolupráce v tematických oblastech, které jsou v současné době z přeshraničního pohledu důležité. </t>
  </si>
  <si>
    <t>Projekt má za cíl etablovat v příhraničí výkonnou zdravotnickou síť a úzké partnerství regionů pro určité tematiky, svede dohromady důležité aktéry zdravotnictví z obou stran hranice a podpoří trvale udržitelnou spolupráci.</t>
  </si>
  <si>
    <t xml:space="preserve">Vytvoření společného systému přeshraničních nástrojů a sítí podpory startupů, tj. začínajících podnikatelů s potenciálem rychlého růstu, vysokou přidanou hodnotou a s produktem atraktivním pro zahraniční trhy. </t>
  </si>
  <si>
    <t>Hlavním cílem je podpořit a propojit kreativní subjekty v obou regionech a podpořit tak hospodářský, kulturní a sociální potenciál kulturních a kreativních odvětví.</t>
  </si>
  <si>
    <t xml:space="preserve">Cílem je podpořit přeshraniční vztahy a vzájemné porozumění mezi občany, institucemi, organizacemi a veřejnou správou, dále posílit komunikaci mezi lidmi v příhraničí za účelem vzájemného zlepšení kulturních a socio-ekonomických vztahů. </t>
  </si>
  <si>
    <t>priorita</t>
  </si>
  <si>
    <t>celkové náklady</t>
  </si>
  <si>
    <t>počet projektů</t>
  </si>
  <si>
    <t>%</t>
  </si>
  <si>
    <t>podíl</t>
  </si>
  <si>
    <t>P1 - Výzkum a inovace</t>
  </si>
  <si>
    <t>P2 - Klima a životní prostředí</t>
  </si>
  <si>
    <t>P3 - Vzdělávání, kultura a cestovní ruch</t>
  </si>
  <si>
    <t>P4 - Přeshraniční správa</t>
  </si>
  <si>
    <t>VNITŘNÍ KRUH - podíl předpokládaných prostředků na prioritu z celkových nákladů programu</t>
  </si>
  <si>
    <t>VNĚJŠÍ KRUH - podíl přidělených prostředků z celkové částky alokované k 5. 2. 2024</t>
  </si>
  <si>
    <t>podíl přidělených prostředků k 5. 2. 2024 k předpokládané částky na prioritu</t>
  </si>
  <si>
    <t>Tom / Nic</t>
  </si>
  <si>
    <t>Dan / Fil</t>
  </si>
  <si>
    <t>ZPRACOVÁVÁ</t>
  </si>
  <si>
    <t>Anna / Markéta</t>
  </si>
  <si>
    <t>Filip Ř.</t>
  </si>
  <si>
    <t>Erika / Klára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</si>
</sst>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scheme val="minor"/>
    </font>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indexed="2"/>
      <name val="Calibri"/>
      <family val="2"/>
      <charset val="238"/>
      <scheme val="minor"/>
    </font>
    <font>
      <b/>
      <sz val="10"/>
      <name val="Calibri"/>
      <family val="2"/>
      <charset val="238"/>
      <scheme val="minor"/>
    </font>
    <font>
      <b/>
      <sz val="12"/>
      <color theme="1"/>
      <name val="Calibri"/>
      <family val="2"/>
      <charset val="238"/>
      <scheme val="minor"/>
    </font>
    <font>
      <b/>
      <sz val="10"/>
      <color rgb="FFFF0000"/>
      <name val="Calibri"/>
      <family val="2"/>
      <charset val="238"/>
      <scheme val="minor"/>
    </font>
    <font>
      <sz val="10"/>
      <color rgb="FFFF0000"/>
      <name val="Calibri"/>
      <family val="2"/>
      <charset val="238"/>
      <scheme val="minor"/>
    </font>
  </fonts>
  <fills count="9">
    <fill>
      <patternFill patternType="none"/>
    </fill>
    <fill>
      <patternFill patternType="gray125"/>
    </fill>
    <fill>
      <patternFill patternType="solid">
        <fgColor theme="6" tint="0.79998168889431442"/>
        <bgColor theme="6" tint="0.79998168889431442"/>
      </patternFill>
    </fill>
    <fill>
      <patternFill patternType="solid">
        <fgColor theme="8" tint="0.79998168889431442"/>
        <bgColor theme="8" tint="0.79998168889431442"/>
      </patternFill>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rgb="FFFBA387"/>
        <bgColor indexed="64"/>
      </patternFill>
    </fill>
    <fill>
      <patternFill patternType="solid">
        <fgColor theme="7" tint="-0.249977111117893"/>
        <bgColor indexed="64"/>
      </patternFill>
    </fill>
  </fills>
  <borders count="7">
    <border>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1">
    <xf numFmtId="0" fontId="0" fillId="0" borderId="0"/>
  </cellStyleXfs>
  <cellXfs count="95">
    <xf numFmtId="0" fontId="0" fillId="0" borderId="0" xfId="0"/>
    <xf numFmtId="0" fontId="2" fillId="0" borderId="0" xfId="0" applyFont="1"/>
    <xf numFmtId="4" fontId="2" fillId="0" borderId="0" xfId="0" applyNumberFormat="1" applyFont="1"/>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14" fontId="4" fillId="3" borderId="4"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wrapText="1"/>
    </xf>
    <xf numFmtId="14" fontId="4" fillId="0" borderId="4" xfId="0" applyNumberFormat="1" applyFont="1" applyBorder="1" applyAlignment="1">
      <alignment horizontal="center" vertical="center"/>
    </xf>
    <xf numFmtId="4" fontId="4" fillId="0" borderId="4" xfId="0" applyNumberFormat="1" applyFont="1" applyBorder="1" applyAlignment="1">
      <alignment horizontal="center" vertical="center" wrapText="1"/>
    </xf>
    <xf numFmtId="4" fontId="4" fillId="0" borderId="4" xfId="0" applyNumberFormat="1" applyFont="1" applyBorder="1" applyAlignment="1">
      <alignment horizontal="center" vertical="center"/>
    </xf>
    <xf numFmtId="0" fontId="4" fillId="0" borderId="4" xfId="0" applyFont="1" applyBorder="1" applyAlignment="1">
      <alignment horizontal="center" vertical="center"/>
    </xf>
    <xf numFmtId="0" fontId="5" fillId="0" borderId="0" xfId="0" applyFont="1" applyAlignment="1">
      <alignment horizontal="center" vertical="center" wrapText="1"/>
    </xf>
    <xf numFmtId="14" fontId="4" fillId="0" borderId="4" xfId="0" applyNumberFormat="1" applyFont="1" applyBorder="1" applyAlignment="1">
      <alignment horizontal="center" vertical="center"/>
    </xf>
    <xf numFmtId="0" fontId="4" fillId="0" borderId="5" xfId="0" applyFont="1" applyBorder="1" applyAlignment="1">
      <alignment horizontal="center" vertical="center" wrapText="1"/>
    </xf>
    <xf numFmtId="49" fontId="4" fillId="0" borderId="5" xfId="0" applyNumberFormat="1" applyFont="1" applyBorder="1" applyAlignment="1">
      <alignment horizontal="center" vertical="center" wrapText="1"/>
    </xf>
    <xf numFmtId="14" fontId="4" fillId="0" borderId="5" xfId="0" applyNumberFormat="1" applyFont="1" applyBorder="1" applyAlignment="1">
      <alignment horizontal="center" vertical="center"/>
    </xf>
    <xf numFmtId="4" fontId="4" fillId="0" borderId="5" xfId="0" applyNumberFormat="1" applyFont="1" applyBorder="1" applyAlignment="1">
      <alignment horizontal="center" vertical="center"/>
    </xf>
    <xf numFmtId="0" fontId="4" fillId="0" borderId="5" xfId="0" applyFont="1" applyBorder="1" applyAlignment="1">
      <alignment horizontal="center" vertical="center"/>
    </xf>
    <xf numFmtId="14" fontId="4" fillId="0" borderId="4" xfId="0" applyNumberFormat="1" applyFont="1" applyBorder="1" applyAlignment="1">
      <alignment horizontal="center" vertical="center" wrapText="1"/>
    </xf>
    <xf numFmtId="0" fontId="2" fillId="3" borderId="4" xfId="0" applyFont="1" applyFill="1" applyBorder="1"/>
    <xf numFmtId="4" fontId="2" fillId="3" borderId="4" xfId="0" applyNumberFormat="1" applyFont="1" applyFill="1" applyBorder="1"/>
    <xf numFmtId="0" fontId="3" fillId="2" borderId="2" xfId="0"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4" fillId="0" borderId="4" xfId="0" applyNumberFormat="1" applyFont="1" applyBorder="1" applyAlignment="1">
      <alignment horizontal="center" vertical="center" wrapText="1"/>
    </xf>
    <xf numFmtId="0" fontId="2" fillId="3" borderId="4" xfId="0" applyNumberFormat="1" applyFont="1" applyFill="1" applyBorder="1"/>
    <xf numFmtId="0" fontId="2" fillId="0" borderId="0" xfId="0" applyNumberFormat="1" applyFont="1"/>
    <xf numFmtId="9" fontId="4" fillId="3" borderId="4" xfId="0" applyNumberFormat="1" applyFont="1" applyFill="1" applyBorder="1" applyAlignment="1">
      <alignment horizontal="center" vertical="center"/>
    </xf>
    <xf numFmtId="0" fontId="3" fillId="2" borderId="3" xfId="0" applyNumberFormat="1" applyFont="1" applyFill="1" applyBorder="1" applyAlignment="1">
      <alignment horizontal="center" vertical="center" wrapText="1"/>
    </xf>
    <xf numFmtId="0" fontId="4" fillId="0" borderId="5" xfId="0" applyNumberFormat="1" applyFont="1" applyBorder="1" applyAlignment="1">
      <alignment horizontal="center" vertical="center" wrapText="1"/>
    </xf>
    <xf numFmtId="0" fontId="2" fillId="3" borderId="4" xfId="0" applyFont="1" applyFill="1" applyBorder="1" applyAlignment="1">
      <alignment wrapText="1"/>
    </xf>
    <xf numFmtId="0" fontId="2" fillId="0" borderId="0" xfId="0" applyFont="1" applyAlignment="1">
      <alignment wrapText="1"/>
    </xf>
    <xf numFmtId="9" fontId="4" fillId="0" borderId="4" xfId="0" applyNumberFormat="1" applyFont="1" applyBorder="1" applyAlignment="1">
      <alignment horizontal="center" vertical="center"/>
    </xf>
    <xf numFmtId="9" fontId="4" fillId="0" borderId="5" xfId="0" applyNumberFormat="1" applyFont="1" applyBorder="1" applyAlignment="1">
      <alignment horizontal="center" vertical="center"/>
    </xf>
    <xf numFmtId="0" fontId="3" fillId="0" borderId="0" xfId="0" applyFont="1"/>
    <xf numFmtId="49" fontId="6" fillId="4"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4" fontId="6" fillId="0" borderId="4"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0" fontId="2" fillId="0" borderId="0" xfId="0" applyFont="1" applyFill="1" applyAlignment="1">
      <alignment horizontal="center" vertical="center" wrapText="1"/>
    </xf>
    <xf numFmtId="0" fontId="4" fillId="0" borderId="4" xfId="0" applyFont="1" applyFill="1" applyBorder="1" applyAlignment="1">
      <alignment horizontal="center" vertical="center" wrapText="1"/>
    </xf>
    <xf numFmtId="14" fontId="4" fillId="0" borderId="4" xfId="0" applyNumberFormat="1" applyFont="1" applyFill="1" applyBorder="1" applyAlignment="1">
      <alignment horizontal="center" vertical="center"/>
    </xf>
    <xf numFmtId="4" fontId="4" fillId="0"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xf>
    <xf numFmtId="0" fontId="5" fillId="0" borderId="0" xfId="0" applyFont="1" applyFill="1" applyAlignment="1">
      <alignment horizontal="center" vertical="center" wrapText="1"/>
    </xf>
    <xf numFmtId="0" fontId="4" fillId="0" borderId="5"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0" fontId="2" fillId="0" borderId="0" xfId="0" applyFont="1" applyFill="1"/>
    <xf numFmtId="0" fontId="4" fillId="0" borderId="6" xfId="0" applyFont="1" applyFill="1" applyBorder="1" applyAlignment="1">
      <alignment horizontal="center" vertical="center" wrapText="1"/>
    </xf>
    <xf numFmtId="0" fontId="2" fillId="0" borderId="0" xfId="0" applyFont="1" applyFill="1" applyAlignment="1">
      <alignment wrapText="1"/>
    </xf>
    <xf numFmtId="0" fontId="3" fillId="0" borderId="0" xfId="0" applyFont="1" applyFill="1"/>
    <xf numFmtId="4" fontId="2" fillId="0" borderId="0" xfId="0" applyNumberFormat="1" applyFont="1" applyFill="1"/>
    <xf numFmtId="0" fontId="2" fillId="0" borderId="4" xfId="0" applyFont="1" applyFill="1" applyBorder="1" applyAlignment="1">
      <alignment wrapText="1"/>
    </xf>
    <xf numFmtId="0" fontId="3" fillId="0" borderId="4" xfId="0" applyFont="1" applyFill="1" applyBorder="1"/>
    <xf numFmtId="0" fontId="2" fillId="0" borderId="4" xfId="0" applyFont="1" applyFill="1" applyBorder="1"/>
    <xf numFmtId="0" fontId="8" fillId="0" borderId="4" xfId="0" applyNumberFormat="1" applyFont="1" applyFill="1" applyBorder="1" applyAlignment="1">
      <alignment horizontal="center" vertical="center" wrapText="1"/>
    </xf>
    <xf numFmtId="0" fontId="4" fillId="0" borderId="5" xfId="0" applyNumberFormat="1" applyFont="1" applyBorder="1" applyAlignment="1">
      <alignment horizontal="center" vertical="center"/>
    </xf>
    <xf numFmtId="4" fontId="7" fillId="0" borderId="4" xfId="0" applyNumberFormat="1" applyFont="1" applyFill="1" applyBorder="1"/>
    <xf numFmtId="49" fontId="6" fillId="5" borderId="4" xfId="0" applyNumberFormat="1" applyFont="1" applyFill="1" applyBorder="1" applyAlignment="1">
      <alignment horizontal="center" vertical="center" wrapText="1"/>
    </xf>
    <xf numFmtId="0" fontId="4" fillId="5" borderId="4" xfId="0" applyFont="1" applyFill="1" applyBorder="1" applyAlignment="1">
      <alignment horizontal="center" vertical="center" wrapText="1"/>
    </xf>
    <xf numFmtId="4" fontId="4" fillId="5" borderId="4" xfId="0" applyNumberFormat="1" applyFont="1" applyFill="1" applyBorder="1" applyAlignment="1">
      <alignment horizontal="center" vertical="center"/>
    </xf>
    <xf numFmtId="0" fontId="4" fillId="6" borderId="4" xfId="0" applyFont="1" applyFill="1" applyBorder="1" applyAlignment="1">
      <alignment horizontal="center" vertical="center" wrapText="1"/>
    </xf>
    <xf numFmtId="49" fontId="6" fillId="6" borderId="4" xfId="0" applyNumberFormat="1" applyFont="1" applyFill="1" applyBorder="1" applyAlignment="1">
      <alignment horizontal="center" vertical="center" wrapText="1"/>
    </xf>
    <xf numFmtId="14" fontId="4" fillId="6" borderId="4" xfId="0" applyNumberFormat="1" applyFont="1" applyFill="1" applyBorder="1" applyAlignment="1">
      <alignment horizontal="center" vertical="center"/>
    </xf>
    <xf numFmtId="4" fontId="4" fillId="6" borderId="4" xfId="0" applyNumberFormat="1" applyFont="1" applyFill="1" applyBorder="1" applyAlignment="1">
      <alignment horizontal="center" vertical="center"/>
    </xf>
    <xf numFmtId="0" fontId="4" fillId="7" borderId="4" xfId="0" applyFont="1" applyFill="1" applyBorder="1" applyAlignment="1">
      <alignment horizontal="center" vertical="center" wrapText="1"/>
    </xf>
    <xf numFmtId="49" fontId="6" fillId="7" borderId="4" xfId="0" applyNumberFormat="1" applyFont="1" applyFill="1" applyBorder="1" applyAlignment="1">
      <alignment horizontal="center" vertical="center" wrapText="1"/>
    </xf>
    <xf numFmtId="14" fontId="4" fillId="7" borderId="4" xfId="0" applyNumberFormat="1" applyFont="1" applyFill="1" applyBorder="1" applyAlignment="1">
      <alignment horizontal="center" vertical="center"/>
    </xf>
    <xf numFmtId="4" fontId="4" fillId="7" borderId="4" xfId="0" applyNumberFormat="1" applyFont="1" applyFill="1" applyBorder="1" applyAlignment="1">
      <alignment horizontal="center" vertical="center"/>
    </xf>
    <xf numFmtId="14" fontId="4" fillId="5" borderId="4" xfId="0" applyNumberFormat="1" applyFont="1" applyFill="1" applyBorder="1" applyAlignment="1">
      <alignment horizontal="center" vertical="center"/>
    </xf>
    <xf numFmtId="0" fontId="4" fillId="8" borderId="4" xfId="0" applyFont="1" applyFill="1" applyBorder="1" applyAlignment="1">
      <alignment horizontal="center" vertical="center" wrapText="1"/>
    </xf>
    <xf numFmtId="49" fontId="6" fillId="8" borderId="4" xfId="0" applyNumberFormat="1" applyFont="1" applyFill="1" applyBorder="1" applyAlignment="1">
      <alignment horizontal="center" vertical="center" wrapText="1"/>
    </xf>
    <xf numFmtId="14" fontId="4" fillId="8" borderId="4" xfId="0" applyNumberFormat="1" applyFont="1" applyFill="1" applyBorder="1" applyAlignment="1">
      <alignment horizontal="center" vertical="center" wrapText="1"/>
    </xf>
    <xf numFmtId="4" fontId="4" fillId="8" borderId="4" xfId="0" applyNumberFormat="1" applyFont="1" applyFill="1" applyBorder="1" applyAlignment="1">
      <alignment horizontal="center" vertical="center"/>
    </xf>
    <xf numFmtId="14" fontId="4" fillId="8" borderId="4" xfId="0" applyNumberFormat="1" applyFont="1" applyFill="1" applyBorder="1" applyAlignment="1">
      <alignment horizontal="center" vertical="center"/>
    </xf>
    <xf numFmtId="4"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4" fontId="3" fillId="0" borderId="0" xfId="0" applyNumberFormat="1" applyFont="1" applyFill="1"/>
    <xf numFmtId="4" fontId="4" fillId="4" borderId="4" xfId="0" applyNumberFormat="1" applyFont="1" applyFill="1" applyBorder="1" applyAlignment="1">
      <alignment horizontal="center" vertical="center"/>
    </xf>
    <xf numFmtId="3" fontId="0" fillId="0" borderId="0" xfId="0" applyNumberFormat="1"/>
    <xf numFmtId="164" fontId="0" fillId="0" borderId="0" xfId="0" applyNumberFormat="1"/>
    <xf numFmtId="3" fontId="1" fillId="0" borderId="0" xfId="0" applyNumberFormat="1" applyFont="1"/>
    <xf numFmtId="0" fontId="1" fillId="0" borderId="0" xfId="0" applyFont="1"/>
    <xf numFmtId="0" fontId="9" fillId="0" borderId="0" xfId="0" applyFont="1" applyAlignment="1">
      <alignment horizontal="center" vertical="center" wrapText="1"/>
    </xf>
    <xf numFmtId="0" fontId="9" fillId="0" borderId="0" xfId="0" applyFont="1" applyFill="1" applyAlignment="1">
      <alignment horizontal="center" vertical="center" wrapText="1"/>
    </xf>
    <xf numFmtId="0" fontId="9" fillId="0" borderId="0" xfId="0" applyFont="1" applyFill="1"/>
    <xf numFmtId="0" fontId="9" fillId="0" borderId="0" xfId="0" applyFont="1"/>
  </cellXfs>
  <cellStyles count="1">
    <cellStyle name="Normální" xfId="0" builtinId="0"/>
  </cellStyles>
  <dxfs count="29">
    <dxf>
      <font>
        <strike val="0"/>
        <outline val="0"/>
        <shadow val="0"/>
        <u val="none"/>
        <vertAlign val="baseline"/>
        <sz val="10"/>
        <color rgb="FFFF0000"/>
        <name val="Calibri"/>
        <scheme val="minor"/>
      </font>
      <fill>
        <patternFill patternType="none">
          <fgColor indexed="64"/>
          <bgColor auto="1"/>
        </patternFill>
      </fill>
    </dxf>
    <dxf>
      <font>
        <strike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auto="1"/>
        <name val="Calibri"/>
        <scheme val="minor"/>
      </font>
      <numFmt numFmtId="19" formatCode="d/m/yyyy"/>
      <fill>
        <patternFill patternType="none">
          <fgColor indexed="64"/>
          <bgColor auto="1"/>
        </patternFill>
      </fill>
      <alignment horizontal="center" vertical="center" textRotation="0" wrapText="0" relativeIndent="0" shrinkToFit="0"/>
      <border outline="0">
        <left style="thin">
          <color auto="1"/>
        </left>
        <right style="thin">
          <color auto="1"/>
        </right>
        <top style="thin">
          <color auto="1"/>
        </top>
        <bottom style="thin">
          <color auto="1"/>
        </bottom>
      </border>
    </dxf>
    <dxf>
      <font>
        <strike val="0"/>
        <outline val="0"/>
        <shadow val="0"/>
        <u val="none"/>
        <vertAlign val="baseline"/>
        <sz val="10"/>
        <color auto="1"/>
        <name val="Calibri"/>
        <scheme val="minor"/>
      </font>
      <numFmt numFmtId="19" formatCode="d/m/yyyy"/>
      <fill>
        <patternFill patternType="none">
          <fgColor indexed="64"/>
          <bgColor auto="1"/>
        </patternFill>
      </fill>
      <alignment horizontal="center" vertical="center" textRotation="0" wrapText="0" relativeIndent="0" shrinkToFit="0"/>
      <border outline="0">
        <left style="thin">
          <color auto="1"/>
        </left>
        <right style="thin">
          <color auto="1"/>
        </right>
        <top style="thin">
          <color auto="1"/>
        </top>
        <bottom style="thin">
          <color auto="1"/>
        </bottom>
      </border>
    </dxf>
    <dxf>
      <font>
        <strike val="0"/>
        <outline val="0"/>
        <shadow val="0"/>
        <u val="none"/>
        <vertAlign val="baseline"/>
        <sz val="10"/>
        <color auto="1"/>
        <name val="Calibri"/>
        <scheme val="minor"/>
      </font>
      <fill>
        <patternFill patternType="none">
          <fgColor indexed="64"/>
          <bgColor auto="1"/>
        </patternFill>
      </fill>
      <alignment horizontal="center" vertical="center" textRotation="0" wrapText="1" relativeIndent="0" shrinkToFit="0"/>
      <border outline="0">
        <left/>
        <right style="thin">
          <color auto="1"/>
        </right>
        <top style="thin">
          <color auto="1"/>
        </top>
        <bottom style="thin">
          <color auto="1"/>
        </bottom>
      </border>
    </dxf>
    <dxf>
      <font>
        <b/>
        <strike val="0"/>
        <outline val="0"/>
        <shadow val="0"/>
        <u val="none"/>
        <vertAlign val="baseline"/>
        <sz val="10"/>
        <color auto="1"/>
        <name val="Calibri"/>
        <scheme val="minor"/>
      </font>
      <numFmt numFmtId="30" formatCode="@"/>
      <fill>
        <patternFill patternType="none">
          <fgColor indexed="64"/>
          <bgColor auto="1"/>
        </patternFill>
      </fill>
      <alignment horizontal="center" vertical="center" textRotation="0" wrapText="1" relativeIndent="0" shrinkToFit="0"/>
      <border outline="0">
        <left style="thin">
          <color auto="1"/>
        </left>
        <right style="thin">
          <color auto="1"/>
        </right>
        <top style="thin">
          <color auto="1"/>
        </top>
        <bottom style="thin">
          <color auto="1"/>
        </bottom>
      </border>
    </dxf>
    <dxf>
      <font>
        <strike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outline="0">
        <left style="thin">
          <color auto="1"/>
        </left>
        <right/>
        <top style="thin">
          <color auto="1"/>
        </top>
        <bottom style="thin">
          <color auto="1"/>
        </bottom>
      </border>
    </dxf>
    <dxf>
      <font>
        <strike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color auto="1"/>
        <name val="Calibri"/>
        <scheme val="minor"/>
      </font>
      <numFmt numFmtId="0" formatCode="General"/>
      <alignment horizontal="center" vertical="center" textRotation="0" wrapText="1" relativeIndent="0" shrinkToFit="0"/>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color auto="1"/>
        <name val="Calibri"/>
        <scheme val="minor"/>
      </font>
      <alignment horizontal="center" vertical="center" textRotation="0" wrapText="0" relativeIndent="0" shrinkToFit="0"/>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color auto="1"/>
        <name val="Calibri"/>
        <scheme val="minor"/>
      </font>
      <alignment horizontal="center" vertical="center" textRotation="0" wrapText="0" relativeIndent="0" shrinkToFit="0"/>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color auto="1"/>
        <name val="Calibri"/>
        <scheme val="minor"/>
      </font>
      <numFmt numFmtId="0" formatCode="Genera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numFmt numFmtId="4" formatCode="#,##0.00"/>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color auto="1"/>
        <name val="Calibri"/>
        <scheme val="minor"/>
      </font>
      <numFmt numFmtId="4"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Calibri"/>
        <scheme val="minor"/>
      </font>
      <numFmt numFmtId="19" formatCode="d/m/yyyy"/>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color auto="1"/>
        <name val="Calibri"/>
        <scheme val="minor"/>
      </font>
      <numFmt numFmtId="19" formatCode="d/m/yyyy"/>
      <alignment horizontal="center" vertical="center" textRotation="0" wrapText="0" relativeIndent="0" shrinkToFit="0"/>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numFmt numFmtId="19" formatCode="d/m/yyyy"/>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color auto="1"/>
        <name val="Calibri"/>
        <scheme val="minor"/>
      </font>
      <numFmt numFmtId="19" formatCode="d/m/yyyy"/>
      <alignment horizontal="center" vertical="center" textRotation="0" wrapText="0" relativeIndent="0" shrinkToFit="0"/>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color auto="1"/>
        <name val="Calibri"/>
        <scheme val="minor"/>
      </font>
      <alignment horizontal="center" vertical="center" textRotation="0" wrapText="1" relativeIndent="0" shrinkToFit="0"/>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numFmt numFmtId="30" formatCode="@"/>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color auto="1"/>
        <name val="Calibri"/>
        <scheme val="minor"/>
      </font>
      <numFmt numFmtId="30" formatCode="@"/>
      <alignment horizontal="center" vertical="center" textRotation="0" wrapText="1" relativeIndent="0" shrinkToFit="0"/>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color auto="1"/>
        <name val="Calibri"/>
        <scheme val="minor"/>
      </font>
      <alignment horizontal="center" vertical="center" textRotation="0" wrapText="1" indent="0" justifyLastLine="0" shrinkToFit="0" readingOrder="0"/>
      <border outline="0">
        <left style="thin">
          <color auto="1"/>
        </left>
        <right style="thin">
          <color auto="1"/>
        </right>
        <top style="thin">
          <color auto="1"/>
        </top>
        <bottom style="thin">
          <color auto="1"/>
        </bottom>
      </border>
    </dxf>
    <dxf>
      <font>
        <strike val="0"/>
        <outline val="0"/>
        <shadow val="0"/>
        <u val="none"/>
        <vertAlign val="baseline"/>
        <sz val="10"/>
        <color auto="1"/>
        <name val="Calibri"/>
        <scheme val="minor"/>
      </font>
    </dxf>
  </dxfs>
  <tableStyles count="0" defaultTableStyle="TableStyleMedium2" defaultPivotStyle="PivotStyleLight16"/>
  <colors>
    <mruColors>
      <color rgb="FFFF33CC"/>
      <color rgb="FFFBA3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List2!$B$9</c:f>
              <c:strCache>
                <c:ptCount val="1"/>
                <c:pt idx="0">
                  <c:v>%</c:v>
                </c:pt>
              </c:strCache>
            </c:strRef>
          </c:tx>
          <c:spPr>
            <a:solidFill>
              <a:schemeClr val="accent1"/>
            </a:solidFill>
            <a:ln>
              <a:noFill/>
            </a:ln>
            <a:effectLst/>
          </c:spPr>
          <c:invertIfNegative val="0"/>
          <c:cat>
            <c:strRef>
              <c:f>List2!$A$10:$A$13</c:f>
              <c:strCache>
                <c:ptCount val="4"/>
                <c:pt idx="0">
                  <c:v>P1 - Výzkum a inovace</c:v>
                </c:pt>
                <c:pt idx="1">
                  <c:v>P2 - Klima a životní prostředí</c:v>
                </c:pt>
                <c:pt idx="2">
                  <c:v>P3 - Vzdělávání, kultura a cestovní ruch</c:v>
                </c:pt>
                <c:pt idx="3">
                  <c:v>P4 - Přeshraniční správa</c:v>
                </c:pt>
              </c:strCache>
            </c:strRef>
          </c:cat>
          <c:val>
            <c:numRef>
              <c:f>List2!$B$10:$B$13</c:f>
              <c:numCache>
                <c:formatCode>0.0</c:formatCode>
                <c:ptCount val="4"/>
                <c:pt idx="0">
                  <c:v>27.263259941052532</c:v>
                </c:pt>
                <c:pt idx="1">
                  <c:v>19.640499352446827</c:v>
                </c:pt>
                <c:pt idx="2">
                  <c:v>22.175350710898851</c:v>
                </c:pt>
                <c:pt idx="3">
                  <c:v>61.586916548929679</c:v>
                </c:pt>
              </c:numCache>
            </c:numRef>
          </c:val>
          <c:extLst xmlns:c16r2="http://schemas.microsoft.com/office/drawing/2015/06/chart">
            <c:ext xmlns:c16="http://schemas.microsoft.com/office/drawing/2014/chart" uri="{C3380CC4-5D6E-409C-BE32-E72D297353CC}">
              <c16:uniqueId val="{00000000-F099-4B68-AB71-420B075F7507}"/>
            </c:ext>
          </c:extLst>
        </c:ser>
        <c:dLbls>
          <c:showLegendKey val="0"/>
          <c:showVal val="0"/>
          <c:showCatName val="0"/>
          <c:showSerName val="0"/>
          <c:showPercent val="0"/>
          <c:showBubbleSize val="0"/>
        </c:dLbls>
        <c:gapWidth val="182"/>
        <c:axId val="204252672"/>
        <c:axId val="204254208"/>
      </c:barChart>
      <c:catAx>
        <c:axId val="2042526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cs-CZ"/>
          </a:p>
        </c:txPr>
        <c:crossAx val="204254208"/>
        <c:crosses val="autoZero"/>
        <c:auto val="1"/>
        <c:lblAlgn val="ctr"/>
        <c:lblOffset val="100"/>
        <c:noMultiLvlLbl val="0"/>
      </c:catAx>
      <c:valAx>
        <c:axId val="2042542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cs-CZ"/>
          </a:p>
        </c:txPr>
        <c:crossAx val="204252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List2!$B$27</c:f>
              <c:strCache>
                <c:ptCount val="1"/>
                <c:pt idx="0">
                  <c:v>%</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8FF-4A94-9844-7FAA2A8F275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8FF-4A94-9844-7FAA2A8F275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8FF-4A94-9844-7FAA2A8F275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18FF-4A94-9844-7FAA2A8F275B}"/>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cs-CZ"/>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List2!$A$28:$A$31</c:f>
              <c:strCache>
                <c:ptCount val="4"/>
                <c:pt idx="0">
                  <c:v>P1 - Výzkum a inovace</c:v>
                </c:pt>
                <c:pt idx="1">
                  <c:v>P2 - Klima a životní prostředí</c:v>
                </c:pt>
                <c:pt idx="2">
                  <c:v>P3 - Vzdělávání, kultura a cestovní ruch</c:v>
                </c:pt>
                <c:pt idx="3">
                  <c:v>P4 - Přeshraniční správa</c:v>
                </c:pt>
              </c:strCache>
            </c:strRef>
          </c:cat>
          <c:val>
            <c:numRef>
              <c:f>List2!$B$28:$B$31</c:f>
              <c:numCache>
                <c:formatCode>#,##0</c:formatCode>
                <c:ptCount val="4"/>
                <c:pt idx="0">
                  <c:v>22.190409184637826</c:v>
                </c:pt>
                <c:pt idx="1">
                  <c:v>20.173845201862569</c:v>
                </c:pt>
                <c:pt idx="2">
                  <c:v>40.349602380286427</c:v>
                </c:pt>
                <c:pt idx="3">
                  <c:v>17.286143233213181</c:v>
                </c:pt>
              </c:numCache>
            </c:numRef>
          </c:val>
          <c:extLst xmlns:c16r2="http://schemas.microsoft.com/office/drawing/2015/06/chart">
            <c:ext xmlns:c16="http://schemas.microsoft.com/office/drawing/2014/chart" uri="{C3380CC4-5D6E-409C-BE32-E72D297353CC}">
              <c16:uniqueId val="{00000000-6237-4923-A000-82872C0AD2C6}"/>
            </c:ext>
          </c:extLst>
        </c:ser>
        <c:ser>
          <c:idx val="1"/>
          <c:order val="1"/>
          <c:tx>
            <c:strRef>
              <c:f>List2!$C$27</c:f>
              <c:strCache>
                <c:ptCount val="1"/>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9-18FF-4A94-9844-7FAA2A8F275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B-18FF-4A94-9844-7FAA2A8F275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D-18FF-4A94-9844-7FAA2A8F275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F-18FF-4A94-9844-7FAA2A8F275B}"/>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cs-CZ"/>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List2!$A$28:$A$31</c:f>
              <c:strCache>
                <c:ptCount val="4"/>
                <c:pt idx="0">
                  <c:v>P1 - Výzkum a inovace</c:v>
                </c:pt>
                <c:pt idx="1">
                  <c:v>P2 - Klima a životní prostředí</c:v>
                </c:pt>
                <c:pt idx="2">
                  <c:v>P3 - Vzdělávání, kultura a cestovní ruch</c:v>
                </c:pt>
                <c:pt idx="3">
                  <c:v>P4 - Přeshraniční správa</c:v>
                </c:pt>
              </c:strCache>
            </c:strRef>
          </c:cat>
          <c:val>
            <c:numRef>
              <c:f>List2!$C$28:$C$31</c:f>
              <c:numCache>
                <c:formatCode>#,##0</c:formatCode>
                <c:ptCount val="4"/>
                <c:pt idx="0">
                  <c:v>20.434647700878973</c:v>
                </c:pt>
                <c:pt idx="1">
                  <c:v>13.383363359824575</c:v>
                </c:pt>
                <c:pt idx="2">
                  <c:v>30.222738696343015</c:v>
                </c:pt>
                <c:pt idx="3">
                  <c:v>35.959250242953438</c:v>
                </c:pt>
              </c:numCache>
            </c:numRef>
          </c:val>
          <c:extLst xmlns:c16r2="http://schemas.microsoft.com/office/drawing/2015/06/chart">
            <c:ext xmlns:c16="http://schemas.microsoft.com/office/drawing/2014/chart" uri="{C3380CC4-5D6E-409C-BE32-E72D297353CC}">
              <c16:uniqueId val="{00000001-6237-4923-A000-82872C0AD2C6}"/>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cs-CZ"/>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95250</xdr:colOff>
      <xdr:row>2</xdr:row>
      <xdr:rowOff>57150</xdr:rowOff>
    </xdr:from>
    <xdr:to>
      <xdr:col>14</xdr:col>
      <xdr:colOff>400050</xdr:colOff>
      <xdr:row>16</xdr:row>
      <xdr:rowOff>133350</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361950</xdr:colOff>
      <xdr:row>22</xdr:row>
      <xdr:rowOff>0</xdr:rowOff>
    </xdr:from>
    <xdr:to>
      <xdr:col>14</xdr:col>
      <xdr:colOff>57150</xdr:colOff>
      <xdr:row>36</xdr:row>
      <xdr:rowOff>76200</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ulka13" displayName="Tabulka13" ref="A1:J22" totalsRowCount="1" dataDxfId="28">
  <autoFilter ref="A1:J21"/>
  <tableColumns count="10">
    <tableColumn id="1" name="Název příjemce" dataDxfId="27" totalsRowDxfId="26"/>
    <tableColumn id="2" name="Název operace" dataDxfId="25" totalsRowDxfId="24"/>
    <tableColumn id="3" name="Účel operace" dataDxfId="23" totalsRowDxfId="22"/>
    <tableColumn id="4" name="Datum zahájení operace" dataDxfId="21" totalsRowDxfId="20"/>
    <tableColumn id="5" name="Datum ukončení operace" dataDxfId="19" totalsRowDxfId="18"/>
    <tableColumn id="6" name="Celkové náklady (EUR)" totalsRowFunction="custom" dataDxfId="17" totalsRowDxfId="16">
      <totalsRowFormula>SUM(F2:F21)</totalsRowFormula>
    </tableColumn>
    <tableColumn id="7" name="Míra spolufinancování (EFRR)" dataDxfId="15" totalsRowDxfId="14"/>
    <tableColumn id="8" name="PSČ" dataDxfId="13" totalsRowDxfId="12"/>
    <tableColumn id="9" name="Země" dataDxfId="11" totalsRowDxfId="10"/>
    <tableColumn id="10" name="Specifický cíl" dataDxfId="9" totalsRowDxfId="8"/>
  </tableColumns>
  <tableStyleInfo name="TableStyleLight6" showFirstColumn="0" showLastColumn="0" showRowStripes="1" showColumnStripes="0"/>
</table>
</file>

<file path=xl/tables/table2.xml><?xml version="1.0" encoding="utf-8"?>
<table xmlns="http://schemas.openxmlformats.org/spreadsheetml/2006/main" id="2" name="Tabulka133" displayName="Tabulka133" ref="A1:G27" dataDxfId="7">
  <autoFilter ref="A1:G27"/>
  <tableColumns count="7">
    <tableColumn id="1" name="Název příjemce" dataDxfId="6"/>
    <tableColumn id="2" name="Název operace" dataDxfId="5"/>
    <tableColumn id="3" name="Účel operace" dataDxfId="4"/>
    <tableColumn id="4" name="Zahájení " dataDxfId="3"/>
    <tableColumn id="5" name="Ukončení " dataDxfId="2"/>
    <tableColumn id="6" name="Celkové náklady (EUR)" dataDxfId="1"/>
    <tableColumn id="7" name="ZPRACOVÁVÁ" dataDxfId="0"/>
  </tableColumns>
  <tableStyleInfo name="TableStyleLight6"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Arial"/>
        <a:cs typeface="Arial"/>
      </a:majorFont>
      <a:minorFont>
        <a:latin typeface="Calibri"/>
        <a:ea typeface="Arial"/>
        <a:cs typeface="Arial"/>
      </a:minorFont>
    </a:fontScheme>
    <a:fmtScheme name="Kancelář">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Normal="100" workbookViewId="0">
      <selection activeCell="F22" sqref="F22"/>
    </sheetView>
  </sheetViews>
  <sheetFormatPr defaultColWidth="9.140625" defaultRowHeight="12.75" x14ac:dyDescent="0.2"/>
  <cols>
    <col min="1" max="1" width="31" style="36" customWidth="1"/>
    <col min="2" max="2" width="20.7109375" style="1" customWidth="1"/>
    <col min="3" max="3" width="44.5703125" style="1" customWidth="1"/>
    <col min="4" max="5" width="15.7109375" style="1" customWidth="1"/>
    <col min="6" max="6" width="15.7109375" style="2" customWidth="1"/>
    <col min="7" max="7" width="15.7109375" style="31" customWidth="1"/>
    <col min="8" max="8" width="10" style="1" customWidth="1"/>
    <col min="9" max="9" width="15.7109375" style="1" customWidth="1"/>
    <col min="10" max="10" width="16.42578125" style="31" customWidth="1"/>
    <col min="11" max="16384" width="9.140625" style="1"/>
  </cols>
  <sheetData>
    <row r="1" spans="1:10" s="3" customFormat="1" ht="48" customHeight="1" x14ac:dyDescent="0.25">
      <c r="A1" s="4" t="s">
        <v>7</v>
      </c>
      <c r="B1" s="5" t="s">
        <v>0</v>
      </c>
      <c r="C1" s="5" t="s">
        <v>8</v>
      </c>
      <c r="D1" s="5" t="s">
        <v>1</v>
      </c>
      <c r="E1" s="5" t="s">
        <v>2</v>
      </c>
      <c r="F1" s="6" t="s">
        <v>9</v>
      </c>
      <c r="G1" s="27" t="s">
        <v>11</v>
      </c>
      <c r="H1" s="5" t="s">
        <v>3</v>
      </c>
      <c r="I1" s="5" t="s">
        <v>4</v>
      </c>
      <c r="J1" s="33" t="s">
        <v>10</v>
      </c>
    </row>
    <row r="2" spans="1:10" s="3" customFormat="1" ht="126.75" customHeight="1" x14ac:dyDescent="0.25">
      <c r="A2" s="8" t="s">
        <v>15</v>
      </c>
      <c r="B2" s="7" t="s">
        <v>12</v>
      </c>
      <c r="C2" s="8" t="s">
        <v>13</v>
      </c>
      <c r="D2" s="9">
        <v>45323</v>
      </c>
      <c r="E2" s="9">
        <v>46418</v>
      </c>
      <c r="F2" s="14">
        <v>865643.2</v>
      </c>
      <c r="G2" s="32">
        <v>0.8</v>
      </c>
      <c r="H2" s="10">
        <v>8010</v>
      </c>
      <c r="I2" s="10" t="s">
        <v>6</v>
      </c>
      <c r="J2" s="28" t="s">
        <v>14</v>
      </c>
    </row>
    <row r="3" spans="1:10" s="3" customFormat="1" ht="126.75" customHeight="1" x14ac:dyDescent="0.25">
      <c r="A3" s="11" t="s">
        <v>5</v>
      </c>
      <c r="B3" s="12" t="s">
        <v>16</v>
      </c>
      <c r="C3" s="11" t="s">
        <v>17</v>
      </c>
      <c r="D3" s="18">
        <v>45292</v>
      </c>
      <c r="E3" s="18">
        <v>46387</v>
      </c>
      <c r="F3" s="14">
        <v>816231.32</v>
      </c>
      <c r="G3" s="37">
        <v>0.8</v>
      </c>
      <c r="H3" s="16">
        <v>61300</v>
      </c>
      <c r="I3" s="11" t="s">
        <v>18</v>
      </c>
      <c r="J3" s="11" t="s">
        <v>14</v>
      </c>
    </row>
    <row r="4" spans="1:10" s="17" customFormat="1" ht="125.1" customHeight="1" x14ac:dyDescent="0.25">
      <c r="A4" s="11" t="s">
        <v>20</v>
      </c>
      <c r="B4" s="12" t="s">
        <v>19</v>
      </c>
      <c r="C4" s="11" t="s">
        <v>21</v>
      </c>
      <c r="D4" s="18">
        <v>45383</v>
      </c>
      <c r="E4" s="18">
        <v>46477</v>
      </c>
      <c r="F4" s="15">
        <v>874281.36</v>
      </c>
      <c r="G4" s="37">
        <v>0.8</v>
      </c>
      <c r="H4" s="16">
        <v>1180</v>
      </c>
      <c r="I4" s="16" t="s">
        <v>6</v>
      </c>
      <c r="J4" s="29" t="s">
        <v>14</v>
      </c>
    </row>
    <row r="5" spans="1:10" s="17" customFormat="1" ht="116.1" customHeight="1" x14ac:dyDescent="0.25">
      <c r="A5" s="11" t="s">
        <v>24</v>
      </c>
      <c r="B5" s="12" t="s">
        <v>22</v>
      </c>
      <c r="C5" s="11" t="s">
        <v>23</v>
      </c>
      <c r="D5" s="18">
        <v>45383</v>
      </c>
      <c r="E5" s="13">
        <v>46477</v>
      </c>
      <c r="F5" s="15">
        <v>1351056.8</v>
      </c>
      <c r="G5" s="37">
        <v>0.8</v>
      </c>
      <c r="H5" s="16">
        <v>4020</v>
      </c>
      <c r="I5" s="16" t="s">
        <v>6</v>
      </c>
      <c r="J5" s="29" t="s">
        <v>14</v>
      </c>
    </row>
    <row r="6" spans="1:10" s="3" customFormat="1" ht="126" customHeight="1" x14ac:dyDescent="0.25">
      <c r="A6" s="19" t="s">
        <v>26</v>
      </c>
      <c r="B6" s="20" t="s">
        <v>25</v>
      </c>
      <c r="C6" s="19" t="s">
        <v>27</v>
      </c>
      <c r="D6" s="21">
        <v>45292</v>
      </c>
      <c r="E6" s="21">
        <v>46387</v>
      </c>
      <c r="F6" s="22">
        <v>1724461.5</v>
      </c>
      <c r="G6" s="38">
        <v>0.8</v>
      </c>
      <c r="H6" s="23">
        <v>4232</v>
      </c>
      <c r="I6" s="23" t="s">
        <v>6</v>
      </c>
      <c r="J6" s="34" t="s">
        <v>14</v>
      </c>
    </row>
    <row r="7" spans="1:10" ht="128.1" customHeight="1" x14ac:dyDescent="0.2">
      <c r="A7" s="11" t="s">
        <v>29</v>
      </c>
      <c r="B7" s="12" t="s">
        <v>28</v>
      </c>
      <c r="C7" s="11" t="s">
        <v>30</v>
      </c>
      <c r="D7" s="18">
        <v>45323</v>
      </c>
      <c r="E7" s="18">
        <v>46418</v>
      </c>
      <c r="F7" s="15">
        <v>933989.49</v>
      </c>
      <c r="G7" s="37">
        <v>0.8</v>
      </c>
      <c r="H7" s="16">
        <v>4600</v>
      </c>
      <c r="I7" s="16" t="s">
        <v>6</v>
      </c>
      <c r="J7" s="29" t="s">
        <v>14</v>
      </c>
    </row>
    <row r="8" spans="1:10" ht="140.44999999999999" customHeight="1" x14ac:dyDescent="0.2">
      <c r="A8" s="11" t="s">
        <v>33</v>
      </c>
      <c r="B8" s="12" t="s">
        <v>31</v>
      </c>
      <c r="C8" s="11" t="s">
        <v>34</v>
      </c>
      <c r="D8" s="18">
        <v>45292</v>
      </c>
      <c r="E8" s="18">
        <v>46387</v>
      </c>
      <c r="F8" s="15">
        <v>873004.4</v>
      </c>
      <c r="G8" s="37">
        <v>0.8</v>
      </c>
      <c r="H8" s="16">
        <v>60200</v>
      </c>
      <c r="I8" s="16" t="s">
        <v>18</v>
      </c>
      <c r="J8" s="29" t="s">
        <v>32</v>
      </c>
    </row>
    <row r="9" spans="1:10" ht="101.45" customHeight="1" x14ac:dyDescent="0.2">
      <c r="A9" s="11" t="s">
        <v>36</v>
      </c>
      <c r="B9" s="12" t="s">
        <v>35</v>
      </c>
      <c r="C9" s="11" t="s">
        <v>37</v>
      </c>
      <c r="D9" s="18">
        <v>45474</v>
      </c>
      <c r="E9" s="18">
        <v>46568</v>
      </c>
      <c r="F9" s="15">
        <v>708435.06</v>
      </c>
      <c r="G9" s="37">
        <v>0.8</v>
      </c>
      <c r="H9" s="16">
        <v>60300</v>
      </c>
      <c r="I9" s="16" t="s">
        <v>18</v>
      </c>
      <c r="J9" s="29" t="s">
        <v>32</v>
      </c>
    </row>
    <row r="10" spans="1:10" ht="137.44999999999999" customHeight="1" x14ac:dyDescent="0.2">
      <c r="A10" s="11" t="s">
        <v>39</v>
      </c>
      <c r="B10" s="12" t="s">
        <v>38</v>
      </c>
      <c r="C10" s="11" t="s">
        <v>40</v>
      </c>
      <c r="D10" s="18">
        <v>45108</v>
      </c>
      <c r="E10" s="18">
        <v>46568</v>
      </c>
      <c r="F10" s="15">
        <v>1605805.63</v>
      </c>
      <c r="G10" s="37">
        <v>0.8</v>
      </c>
      <c r="H10" s="16">
        <v>37701</v>
      </c>
      <c r="I10" s="16" t="s">
        <v>18</v>
      </c>
      <c r="J10" s="29" t="s">
        <v>32</v>
      </c>
    </row>
    <row r="11" spans="1:10" ht="103.5" customHeight="1" x14ac:dyDescent="0.2">
      <c r="A11" s="11" t="s">
        <v>43</v>
      </c>
      <c r="B11" s="12" t="s">
        <v>41</v>
      </c>
      <c r="C11" s="11" t="s">
        <v>44</v>
      </c>
      <c r="D11" s="18">
        <v>45292</v>
      </c>
      <c r="E11" s="13">
        <v>46387</v>
      </c>
      <c r="F11" s="14">
        <v>1112837</v>
      </c>
      <c r="G11" s="37">
        <v>0.8</v>
      </c>
      <c r="H11" s="16">
        <v>67529</v>
      </c>
      <c r="I11" s="11" t="s">
        <v>18</v>
      </c>
      <c r="J11" s="29" t="s">
        <v>42</v>
      </c>
    </row>
    <row r="12" spans="1:10" ht="114" customHeight="1" x14ac:dyDescent="0.2">
      <c r="A12" s="11" t="s">
        <v>46</v>
      </c>
      <c r="B12" s="12" t="s">
        <v>45</v>
      </c>
      <c r="C12" s="11" t="s">
        <v>47</v>
      </c>
      <c r="D12" s="18">
        <v>45108</v>
      </c>
      <c r="E12" s="18">
        <v>46203</v>
      </c>
      <c r="F12" s="15">
        <v>3728535.82</v>
      </c>
      <c r="G12" s="37">
        <v>0.8</v>
      </c>
      <c r="H12" s="16">
        <v>3109</v>
      </c>
      <c r="I12" s="16" t="s">
        <v>6</v>
      </c>
      <c r="J12" s="29" t="s">
        <v>42</v>
      </c>
    </row>
    <row r="13" spans="1:10" ht="100.5" customHeight="1" x14ac:dyDescent="0.2">
      <c r="A13" s="11" t="s">
        <v>49</v>
      </c>
      <c r="B13" s="12" t="s">
        <v>48</v>
      </c>
      <c r="C13" s="11" t="s">
        <v>50</v>
      </c>
      <c r="D13" s="18">
        <v>45139</v>
      </c>
      <c r="E13" s="18">
        <v>46234</v>
      </c>
      <c r="F13" s="15">
        <v>2051775.88</v>
      </c>
      <c r="G13" s="37">
        <v>0.8</v>
      </c>
      <c r="H13" s="16">
        <v>1070</v>
      </c>
      <c r="I13" s="16" t="s">
        <v>6</v>
      </c>
      <c r="J13" s="29" t="s">
        <v>42</v>
      </c>
    </row>
    <row r="14" spans="1:10" ht="120.95" customHeight="1" x14ac:dyDescent="0.2">
      <c r="A14" s="11" t="s">
        <v>53</v>
      </c>
      <c r="B14" s="12" t="s">
        <v>51</v>
      </c>
      <c r="C14" s="11" t="s">
        <v>54</v>
      </c>
      <c r="D14" s="18">
        <v>45323</v>
      </c>
      <c r="E14" s="18">
        <v>46418</v>
      </c>
      <c r="F14" s="15">
        <v>986422.81</v>
      </c>
      <c r="G14" s="37">
        <v>0.8</v>
      </c>
      <c r="H14" s="16">
        <v>1010</v>
      </c>
      <c r="I14" s="16" t="s">
        <v>6</v>
      </c>
      <c r="J14" s="29" t="s">
        <v>52</v>
      </c>
    </row>
    <row r="15" spans="1:10" ht="112.5" customHeight="1" x14ac:dyDescent="0.2">
      <c r="A15" s="11" t="s">
        <v>56</v>
      </c>
      <c r="B15" s="12" t="s">
        <v>55</v>
      </c>
      <c r="C15" s="11" t="s">
        <v>57</v>
      </c>
      <c r="D15" s="18">
        <v>45170</v>
      </c>
      <c r="E15" s="18">
        <v>47118</v>
      </c>
      <c r="F15" s="15">
        <v>2687500</v>
      </c>
      <c r="G15" s="37">
        <v>0.8</v>
      </c>
      <c r="H15" s="16">
        <v>60200</v>
      </c>
      <c r="I15" s="16" t="s">
        <v>18</v>
      </c>
      <c r="J15" s="29" t="s">
        <v>52</v>
      </c>
    </row>
    <row r="16" spans="1:10" ht="114.75" x14ac:dyDescent="0.2">
      <c r="A16" s="11" t="s">
        <v>59</v>
      </c>
      <c r="B16" s="12" t="s">
        <v>58</v>
      </c>
      <c r="C16" s="11" t="s">
        <v>60</v>
      </c>
      <c r="D16" s="18">
        <v>45352</v>
      </c>
      <c r="E16" s="13">
        <v>46446</v>
      </c>
      <c r="F16" s="15">
        <v>256348.24</v>
      </c>
      <c r="G16" s="37">
        <v>0.8</v>
      </c>
      <c r="H16" s="16">
        <v>66902</v>
      </c>
      <c r="I16" s="16" t="s">
        <v>18</v>
      </c>
      <c r="J16" s="29" t="s">
        <v>52</v>
      </c>
    </row>
    <row r="17" spans="1:10" ht="124.5" customHeight="1" x14ac:dyDescent="0.2">
      <c r="A17" s="11" t="s">
        <v>63</v>
      </c>
      <c r="B17" s="12" t="s">
        <v>61</v>
      </c>
      <c r="C17" s="11" t="s">
        <v>64</v>
      </c>
      <c r="D17" s="18">
        <v>45047</v>
      </c>
      <c r="E17" s="18">
        <v>47118</v>
      </c>
      <c r="F17" s="15">
        <v>1568368.6399999999</v>
      </c>
      <c r="G17" s="37">
        <v>0.8</v>
      </c>
      <c r="H17" s="16">
        <v>58601</v>
      </c>
      <c r="I17" s="16" t="s">
        <v>18</v>
      </c>
      <c r="J17" s="29" t="s">
        <v>62</v>
      </c>
    </row>
    <row r="18" spans="1:10" ht="117" customHeight="1" x14ac:dyDescent="0.2">
      <c r="A18" s="11" t="s">
        <v>66</v>
      </c>
      <c r="B18" s="12" t="s">
        <v>65</v>
      </c>
      <c r="C18" s="11" t="s">
        <v>67</v>
      </c>
      <c r="D18" s="18">
        <v>45200</v>
      </c>
      <c r="E18" s="18">
        <v>46295</v>
      </c>
      <c r="F18" s="15">
        <v>530725.19999999995</v>
      </c>
      <c r="G18" s="37">
        <v>0.8</v>
      </c>
      <c r="H18" s="16">
        <v>3100</v>
      </c>
      <c r="I18" s="16" t="s">
        <v>6</v>
      </c>
      <c r="J18" s="29" t="s">
        <v>62</v>
      </c>
    </row>
    <row r="19" spans="1:10" ht="140.1" customHeight="1" x14ac:dyDescent="0.2">
      <c r="A19" s="11" t="s">
        <v>69</v>
      </c>
      <c r="B19" s="12" t="s">
        <v>68</v>
      </c>
      <c r="C19" s="11" t="s">
        <v>70</v>
      </c>
      <c r="D19" s="18">
        <v>45383</v>
      </c>
      <c r="E19" s="18">
        <v>46477</v>
      </c>
      <c r="F19" s="15">
        <v>684692.36</v>
      </c>
      <c r="G19" s="37">
        <v>0.8</v>
      </c>
      <c r="H19" s="16">
        <v>37076</v>
      </c>
      <c r="I19" s="16" t="s">
        <v>18</v>
      </c>
      <c r="J19" s="29" t="s">
        <v>62</v>
      </c>
    </row>
    <row r="20" spans="1:10" ht="101.1" customHeight="1" x14ac:dyDescent="0.2">
      <c r="A20" s="11" t="s">
        <v>72</v>
      </c>
      <c r="B20" s="12" t="s">
        <v>71</v>
      </c>
      <c r="C20" s="11" t="s">
        <v>73</v>
      </c>
      <c r="D20" s="24">
        <v>45292</v>
      </c>
      <c r="E20" s="24">
        <v>46387</v>
      </c>
      <c r="F20" s="15">
        <v>840327.2</v>
      </c>
      <c r="G20" s="37">
        <v>0.8</v>
      </c>
      <c r="H20" s="11">
        <v>37005</v>
      </c>
      <c r="I20" s="11" t="s">
        <v>18</v>
      </c>
      <c r="J20" s="29" t="s">
        <v>62</v>
      </c>
    </row>
    <row r="21" spans="1:10" ht="141" customHeight="1" x14ac:dyDescent="0.2">
      <c r="A21" s="11" t="s">
        <v>39</v>
      </c>
      <c r="B21" s="12" t="s">
        <v>74</v>
      </c>
      <c r="C21" s="11" t="s">
        <v>76</v>
      </c>
      <c r="D21" s="18">
        <v>45170</v>
      </c>
      <c r="E21" s="18">
        <v>47118</v>
      </c>
      <c r="F21" s="15">
        <v>7929613.7000000002</v>
      </c>
      <c r="G21" s="37">
        <v>0.8</v>
      </c>
      <c r="H21" s="16">
        <v>37701</v>
      </c>
      <c r="I21" s="16" t="s">
        <v>18</v>
      </c>
      <c r="J21" s="29" t="s">
        <v>75</v>
      </c>
    </row>
    <row r="22" spans="1:10" x14ac:dyDescent="0.2">
      <c r="A22" s="19"/>
      <c r="B22" s="20"/>
      <c r="C22" s="19"/>
      <c r="D22" s="21"/>
      <c r="E22" s="21"/>
      <c r="F22" s="22">
        <f>SUM(F2:F21)</f>
        <v>32130055.609999996</v>
      </c>
      <c r="G22" s="64"/>
      <c r="H22" s="23"/>
      <c r="I22" s="23"/>
      <c r="J22" s="34"/>
    </row>
    <row r="23" spans="1:10" x14ac:dyDescent="0.2">
      <c r="A23" s="35" t="s">
        <v>77</v>
      </c>
      <c r="B23" s="25"/>
      <c r="C23" s="25"/>
      <c r="D23" s="25"/>
      <c r="E23" s="25"/>
      <c r="F23" s="26"/>
      <c r="G23" s="30"/>
      <c r="H23" s="25"/>
      <c r="I23" s="25"/>
      <c r="J23" s="30"/>
    </row>
  </sheetData>
  <pageMargins left="0.70866141732283472" right="0.70866141732283472" top="0.78740157480314954" bottom="0.78740157480314954" header="0.31496062992125984" footer="0.31496062992125984"/>
  <pageSetup paperSize="9" scale="43" firstPageNumber="2147483648"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topLeftCell="A14" zoomScale="160" zoomScaleNormal="160" workbookViewId="0">
      <selection activeCell="G20" sqref="G20"/>
    </sheetView>
  </sheetViews>
  <sheetFormatPr defaultColWidth="9.140625" defaultRowHeight="12.75" x14ac:dyDescent="0.2"/>
  <cols>
    <col min="1" max="1" width="19.28515625" style="36" customWidth="1"/>
    <col min="2" max="2" width="14" style="39" customWidth="1"/>
    <col min="3" max="3" width="63.7109375" style="1" customWidth="1"/>
    <col min="4" max="5" width="11.85546875" style="1" customWidth="1"/>
    <col min="6" max="6" width="15.42578125" style="2" customWidth="1"/>
    <col min="7" max="7" width="13.140625" style="94" customWidth="1"/>
    <col min="8" max="8" width="9.140625" style="1"/>
    <col min="9" max="9" width="12.28515625" style="1" bestFit="1" customWidth="1"/>
    <col min="10" max="16384" width="9.140625" style="1"/>
  </cols>
  <sheetData>
    <row r="1" spans="1:10" s="3" customFormat="1" ht="48" customHeight="1" thickBot="1" x14ac:dyDescent="0.3">
      <c r="A1" s="4" t="s">
        <v>7</v>
      </c>
      <c r="B1" s="5" t="s">
        <v>0</v>
      </c>
      <c r="C1" s="5" t="s">
        <v>8</v>
      </c>
      <c r="D1" s="5" t="s">
        <v>79</v>
      </c>
      <c r="E1" s="5" t="s">
        <v>78</v>
      </c>
      <c r="F1" s="6" t="s">
        <v>9</v>
      </c>
      <c r="G1" s="91" t="s">
        <v>114</v>
      </c>
    </row>
    <row r="2" spans="1:10" s="45" customFormat="1" ht="26.25" customHeight="1" x14ac:dyDescent="0.25">
      <c r="A2" s="63" t="s">
        <v>14</v>
      </c>
      <c r="B2" s="41"/>
      <c r="C2" s="42"/>
      <c r="D2" s="43"/>
      <c r="E2" s="43"/>
      <c r="F2" s="44"/>
      <c r="G2" s="92"/>
      <c r="H2" s="84" t="s">
        <v>100</v>
      </c>
      <c r="I2" s="84" t="s">
        <v>101</v>
      </c>
      <c r="J2" s="84" t="s">
        <v>102</v>
      </c>
    </row>
    <row r="3" spans="1:10" s="45" customFormat="1" ht="60" customHeight="1" x14ac:dyDescent="0.25">
      <c r="A3" s="46" t="s">
        <v>15</v>
      </c>
      <c r="B3" s="41" t="s">
        <v>12</v>
      </c>
      <c r="C3" s="46" t="s">
        <v>80</v>
      </c>
      <c r="D3" s="47">
        <v>45323</v>
      </c>
      <c r="E3" s="47">
        <v>46418</v>
      </c>
      <c r="F3" s="48">
        <v>865643.2</v>
      </c>
      <c r="G3" s="92"/>
      <c r="H3" s="45">
        <v>1</v>
      </c>
      <c r="I3" s="83">
        <f>Tabulka133[[#This Row],[Celkové náklady (EUR)]]+F4+F5+F6+F7+F8</f>
        <v>6565663.6699999999</v>
      </c>
      <c r="J3" s="45">
        <v>6</v>
      </c>
    </row>
    <row r="4" spans="1:10" s="45" customFormat="1" ht="42.75" customHeight="1" x14ac:dyDescent="0.25">
      <c r="A4" s="46" t="s">
        <v>5</v>
      </c>
      <c r="B4" s="41" t="s">
        <v>16</v>
      </c>
      <c r="C4" s="46" t="s">
        <v>81</v>
      </c>
      <c r="D4" s="47">
        <v>45292</v>
      </c>
      <c r="E4" s="47">
        <v>46387</v>
      </c>
      <c r="F4" s="48">
        <v>816231.32</v>
      </c>
      <c r="G4" s="92"/>
    </row>
    <row r="5" spans="1:10" s="50" customFormat="1" ht="75.75" customHeight="1" x14ac:dyDescent="0.25">
      <c r="A5" s="46" t="s">
        <v>20</v>
      </c>
      <c r="B5" s="41" t="s">
        <v>19</v>
      </c>
      <c r="C5" s="46" t="s">
        <v>82</v>
      </c>
      <c r="D5" s="47">
        <v>45383</v>
      </c>
      <c r="E5" s="47">
        <v>46477</v>
      </c>
      <c r="F5" s="49">
        <v>874281.36</v>
      </c>
      <c r="G5" s="92"/>
    </row>
    <row r="6" spans="1:10" s="50" customFormat="1" ht="33.75" customHeight="1" x14ac:dyDescent="0.25">
      <c r="A6" s="46" t="s">
        <v>24</v>
      </c>
      <c r="B6" s="41" t="s">
        <v>22</v>
      </c>
      <c r="C6" s="46" t="s">
        <v>83</v>
      </c>
      <c r="D6" s="47">
        <v>45383</v>
      </c>
      <c r="E6" s="47">
        <v>46477</v>
      </c>
      <c r="F6" s="49">
        <v>1351056.8</v>
      </c>
      <c r="G6" s="92"/>
    </row>
    <row r="7" spans="1:10" s="45" customFormat="1" ht="56.25" customHeight="1" x14ac:dyDescent="0.25">
      <c r="A7" s="51" t="s">
        <v>26</v>
      </c>
      <c r="B7" s="52" t="s">
        <v>25</v>
      </c>
      <c r="C7" s="51" t="s">
        <v>84</v>
      </c>
      <c r="D7" s="53">
        <v>45292</v>
      </c>
      <c r="E7" s="53">
        <v>46387</v>
      </c>
      <c r="F7" s="54">
        <v>1724461.5</v>
      </c>
      <c r="G7" s="92"/>
    </row>
    <row r="8" spans="1:10" s="55" customFormat="1" ht="62.25" customHeight="1" x14ac:dyDescent="0.2">
      <c r="A8" s="73" t="s">
        <v>29</v>
      </c>
      <c r="B8" s="74" t="s">
        <v>28</v>
      </c>
      <c r="C8" s="73" t="s">
        <v>85</v>
      </c>
      <c r="D8" s="75">
        <v>45323</v>
      </c>
      <c r="E8" s="75">
        <v>46418</v>
      </c>
      <c r="F8" s="76">
        <v>933989.49</v>
      </c>
      <c r="G8" s="93"/>
    </row>
    <row r="9" spans="1:10" s="55" customFormat="1" ht="41.25" customHeight="1" x14ac:dyDescent="0.2">
      <c r="A9" s="63" t="s">
        <v>32</v>
      </c>
      <c r="B9" s="41"/>
      <c r="C9" s="56"/>
      <c r="D9" s="47"/>
      <c r="E9" s="47"/>
      <c r="F9" s="49"/>
      <c r="G9" s="93"/>
      <c r="H9" s="55">
        <v>2</v>
      </c>
      <c r="I9" s="59">
        <f>F10+F11+F12+F13</f>
        <v>4300082.09</v>
      </c>
      <c r="J9" s="55">
        <v>4</v>
      </c>
    </row>
    <row r="10" spans="1:10" s="55" customFormat="1" ht="43.5" customHeight="1" x14ac:dyDescent="0.2">
      <c r="A10" s="46" t="s">
        <v>33</v>
      </c>
      <c r="B10" s="41" t="s">
        <v>31</v>
      </c>
      <c r="C10" s="46" t="s">
        <v>86</v>
      </c>
      <c r="D10" s="47">
        <v>45292</v>
      </c>
      <c r="E10" s="47">
        <v>46387</v>
      </c>
      <c r="F10" s="49">
        <v>873004.4</v>
      </c>
      <c r="G10" s="93"/>
      <c r="H10" s="55" t="s">
        <v>112</v>
      </c>
    </row>
    <row r="11" spans="1:10" s="55" customFormat="1" ht="49.5" customHeight="1" x14ac:dyDescent="0.2">
      <c r="A11" s="46" t="s">
        <v>36</v>
      </c>
      <c r="B11" s="41" t="s">
        <v>35</v>
      </c>
      <c r="C11" s="46" t="s">
        <v>87</v>
      </c>
      <c r="D11" s="47">
        <v>45474</v>
      </c>
      <c r="E11" s="47">
        <v>46568</v>
      </c>
      <c r="F11" s="49">
        <v>708435.06</v>
      </c>
      <c r="G11" s="93"/>
      <c r="H11" s="55" t="s">
        <v>113</v>
      </c>
    </row>
    <row r="12" spans="1:10" s="55" customFormat="1" ht="46.5" customHeight="1" x14ac:dyDescent="0.2">
      <c r="A12" s="46" t="s">
        <v>39</v>
      </c>
      <c r="B12" s="41" t="s">
        <v>38</v>
      </c>
      <c r="C12" s="46" t="s">
        <v>88</v>
      </c>
      <c r="D12" s="47">
        <v>45108</v>
      </c>
      <c r="E12" s="47">
        <v>46568</v>
      </c>
      <c r="F12" s="49">
        <v>1605805.63</v>
      </c>
      <c r="G12" s="93"/>
    </row>
    <row r="13" spans="1:10" s="55" customFormat="1" ht="48.75" customHeight="1" x14ac:dyDescent="0.2">
      <c r="A13" s="46" t="s">
        <v>43</v>
      </c>
      <c r="B13" s="41" t="s">
        <v>41</v>
      </c>
      <c r="C13" s="46" t="s">
        <v>89</v>
      </c>
      <c r="D13" s="47">
        <v>45292</v>
      </c>
      <c r="E13" s="47">
        <v>46387</v>
      </c>
      <c r="F13" s="48">
        <v>1112837</v>
      </c>
      <c r="G13" s="93"/>
    </row>
    <row r="14" spans="1:10" s="55" customFormat="1" ht="31.5" customHeight="1" x14ac:dyDescent="0.2">
      <c r="A14" s="63" t="s">
        <v>42</v>
      </c>
      <c r="B14" s="41"/>
      <c r="C14" s="56"/>
      <c r="D14" s="47"/>
      <c r="E14" s="47"/>
      <c r="F14" s="49"/>
      <c r="G14" s="93"/>
    </row>
    <row r="15" spans="1:10" s="55" customFormat="1" ht="54.75" customHeight="1" x14ac:dyDescent="0.2">
      <c r="A15" s="46" t="s">
        <v>46</v>
      </c>
      <c r="B15" s="41" t="s">
        <v>45</v>
      </c>
      <c r="C15" s="46" t="s">
        <v>90</v>
      </c>
      <c r="D15" s="47">
        <v>45108</v>
      </c>
      <c r="E15" s="47">
        <v>46203</v>
      </c>
      <c r="F15" s="49">
        <v>3728535.82</v>
      </c>
      <c r="G15" s="93"/>
    </row>
    <row r="16" spans="1:10" s="55" customFormat="1" ht="48" customHeight="1" x14ac:dyDescent="0.2">
      <c r="A16" s="69" t="s">
        <v>49</v>
      </c>
      <c r="B16" s="70" t="s">
        <v>48</v>
      </c>
      <c r="C16" s="69" t="s">
        <v>91</v>
      </c>
      <c r="D16" s="71">
        <v>45139</v>
      </c>
      <c r="E16" s="71">
        <v>46234</v>
      </c>
      <c r="F16" s="72">
        <v>2051775.88</v>
      </c>
      <c r="G16" s="93" t="s">
        <v>115</v>
      </c>
      <c r="I16" s="59"/>
    </row>
    <row r="17" spans="1:10" s="55" customFormat="1" ht="33" customHeight="1" x14ac:dyDescent="0.2">
      <c r="A17" s="63" t="s">
        <v>52</v>
      </c>
      <c r="B17" s="41"/>
      <c r="C17" s="56"/>
      <c r="D17" s="47"/>
      <c r="E17" s="47"/>
      <c r="F17" s="49"/>
      <c r="G17" s="93"/>
    </row>
    <row r="18" spans="1:10" s="55" customFormat="1" ht="60.75" customHeight="1" x14ac:dyDescent="0.2">
      <c r="A18" s="69" t="s">
        <v>53</v>
      </c>
      <c r="B18" s="70" t="s">
        <v>51</v>
      </c>
      <c r="C18" s="69" t="s">
        <v>92</v>
      </c>
      <c r="D18" s="71">
        <v>45323</v>
      </c>
      <c r="E18" s="71">
        <v>46418</v>
      </c>
      <c r="F18" s="72">
        <v>986422.81</v>
      </c>
      <c r="G18" s="93" t="s">
        <v>116</v>
      </c>
      <c r="H18" s="55">
        <v>3</v>
      </c>
      <c r="I18" s="59">
        <f>F15+F16+Tabulka133[[#This Row],[Celkové náklady (EUR)]]+F19+F20</f>
        <v>9710582.75</v>
      </c>
      <c r="J18" s="55">
        <v>5</v>
      </c>
    </row>
    <row r="19" spans="1:10" s="55" customFormat="1" ht="47.25" customHeight="1" x14ac:dyDescent="0.2">
      <c r="A19" s="46" t="s">
        <v>56</v>
      </c>
      <c r="B19" s="40" t="s">
        <v>55</v>
      </c>
      <c r="C19" s="46" t="s">
        <v>93</v>
      </c>
      <c r="D19" s="47">
        <v>45170</v>
      </c>
      <c r="E19" s="47">
        <v>47118</v>
      </c>
      <c r="F19" s="86">
        <v>2687500</v>
      </c>
      <c r="G19" s="93"/>
    </row>
    <row r="20" spans="1:10" s="55" customFormat="1" ht="48.75" customHeight="1" x14ac:dyDescent="0.2">
      <c r="A20" s="67" t="s">
        <v>59</v>
      </c>
      <c r="B20" s="66" t="s">
        <v>58</v>
      </c>
      <c r="C20" s="67" t="s">
        <v>94</v>
      </c>
      <c r="D20" s="77">
        <v>45352</v>
      </c>
      <c r="E20" s="77">
        <v>46446</v>
      </c>
      <c r="F20" s="68">
        <v>256348.24</v>
      </c>
      <c r="G20" s="93" t="s">
        <v>117</v>
      </c>
    </row>
    <row r="21" spans="1:10" s="55" customFormat="1" ht="42.75" customHeight="1" x14ac:dyDescent="0.2">
      <c r="A21" s="63" t="s">
        <v>62</v>
      </c>
      <c r="B21" s="41"/>
      <c r="C21" s="56"/>
      <c r="D21" s="47"/>
      <c r="E21" s="47"/>
      <c r="F21" s="49"/>
      <c r="G21" s="93"/>
    </row>
    <row r="22" spans="1:10" s="55" customFormat="1" ht="60.75" customHeight="1" x14ac:dyDescent="0.2">
      <c r="A22" s="46" t="s">
        <v>63</v>
      </c>
      <c r="B22" s="41" t="s">
        <v>61</v>
      </c>
      <c r="C22" s="46" t="s">
        <v>95</v>
      </c>
      <c r="D22" s="47">
        <v>45047</v>
      </c>
      <c r="E22" s="47">
        <v>47118</v>
      </c>
      <c r="F22" s="49">
        <v>1568368.6399999999</v>
      </c>
      <c r="G22" s="93"/>
    </row>
    <row r="23" spans="1:10" s="55" customFormat="1" ht="48" customHeight="1" x14ac:dyDescent="0.2">
      <c r="A23" s="46" t="s">
        <v>66</v>
      </c>
      <c r="B23" s="41" t="s">
        <v>65</v>
      </c>
      <c r="C23" s="46" t="s">
        <v>96</v>
      </c>
      <c r="D23" s="47">
        <v>45200</v>
      </c>
      <c r="E23" s="47">
        <v>46295</v>
      </c>
      <c r="F23" s="49">
        <v>530725.19999999995</v>
      </c>
      <c r="G23" s="93"/>
      <c r="H23" s="55">
        <v>4</v>
      </c>
      <c r="I23" s="59">
        <f>F22+Tabulka133[[#This Row],[Celkové náklady (EUR)]]+F24+F25+F27</f>
        <v>11553727.1</v>
      </c>
      <c r="J23" s="55">
        <v>5</v>
      </c>
    </row>
    <row r="24" spans="1:10" s="55" customFormat="1" ht="47.25" customHeight="1" x14ac:dyDescent="0.2">
      <c r="A24" s="78" t="s">
        <v>69</v>
      </c>
      <c r="B24" s="79" t="s">
        <v>68</v>
      </c>
      <c r="C24" s="78" t="s">
        <v>97</v>
      </c>
      <c r="D24" s="82">
        <v>45383</v>
      </c>
      <c r="E24" s="82">
        <v>46477</v>
      </c>
      <c r="F24" s="81">
        <v>684692.36</v>
      </c>
      <c r="G24" s="93"/>
    </row>
    <row r="25" spans="1:10" s="55" customFormat="1" ht="42" customHeight="1" x14ac:dyDescent="0.2">
      <c r="A25" s="78" t="s">
        <v>72</v>
      </c>
      <c r="B25" s="79" t="s">
        <v>71</v>
      </c>
      <c r="C25" s="78" t="s">
        <v>98</v>
      </c>
      <c r="D25" s="80">
        <v>45292</v>
      </c>
      <c r="E25" s="80">
        <v>46387</v>
      </c>
      <c r="F25" s="81">
        <v>840327.2</v>
      </c>
      <c r="G25" s="93"/>
    </row>
    <row r="26" spans="1:10" s="55" customFormat="1" ht="42.75" customHeight="1" x14ac:dyDescent="0.2">
      <c r="A26" s="63" t="s">
        <v>75</v>
      </c>
      <c r="B26" s="41"/>
      <c r="C26" s="56"/>
      <c r="D26" s="47"/>
      <c r="E26" s="47"/>
      <c r="F26" s="49"/>
      <c r="G26" s="93"/>
    </row>
    <row r="27" spans="1:10" s="55" customFormat="1" ht="57.75" customHeight="1" x14ac:dyDescent="0.2">
      <c r="A27" s="46" t="s">
        <v>39</v>
      </c>
      <c r="B27" s="40" t="s">
        <v>74</v>
      </c>
      <c r="C27" s="46" t="s">
        <v>99</v>
      </c>
      <c r="D27" s="47">
        <v>45170</v>
      </c>
      <c r="E27" s="47">
        <v>47118</v>
      </c>
      <c r="F27" s="86">
        <v>7929613.7000000002</v>
      </c>
      <c r="G27" s="93"/>
    </row>
    <row r="28" spans="1:10" s="55" customFormat="1" x14ac:dyDescent="0.2">
      <c r="A28" s="57"/>
      <c r="B28" s="58"/>
      <c r="F28" s="59"/>
      <c r="G28" s="93"/>
    </row>
    <row r="29" spans="1:10" s="55" customFormat="1" ht="26.25" x14ac:dyDescent="0.25">
      <c r="A29" s="60" t="s">
        <v>77</v>
      </c>
      <c r="B29" s="61"/>
      <c r="C29" s="62"/>
      <c r="D29" s="62"/>
      <c r="E29" s="62"/>
      <c r="F29" s="65">
        <v>32130055.609999996</v>
      </c>
      <c r="G29" s="93"/>
      <c r="I29" s="85">
        <f>SUM(I3:I28)</f>
        <v>32130055.609999999</v>
      </c>
      <c r="J29" s="58">
        <f>SUM(J3:J28)</f>
        <v>20</v>
      </c>
    </row>
  </sheetData>
  <pageMargins left="0.7" right="0.7" top="0.78740157499999996" bottom="0.78740157499999996" header="0.3" footer="0.3"/>
  <pageSetup paperSize="9" orientation="landscape" horizontalDpi="4294967294"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0"/>
  <sheetViews>
    <sheetView topLeftCell="A10" workbookViewId="0">
      <selection activeCell="I19" sqref="I19"/>
    </sheetView>
  </sheetViews>
  <sheetFormatPr defaultRowHeight="15" x14ac:dyDescent="0.25"/>
  <cols>
    <col min="1" max="1" width="37.7109375" customWidth="1"/>
    <col min="2" max="2" width="18.28515625" style="87" customWidth="1"/>
    <col min="3" max="3" width="12.7109375" style="87" customWidth="1"/>
    <col min="4" max="4" width="9.85546875" style="87" bestFit="1" customWidth="1"/>
    <col min="5" max="5" width="9.140625" style="88"/>
  </cols>
  <sheetData>
    <row r="2" spans="1:5" x14ac:dyDescent="0.25">
      <c r="A2" t="s">
        <v>100</v>
      </c>
      <c r="C2" s="87" t="s">
        <v>102</v>
      </c>
      <c r="D2" s="87" t="s">
        <v>101</v>
      </c>
    </row>
    <row r="3" spans="1:5" x14ac:dyDescent="0.25">
      <c r="A3" s="90" t="s">
        <v>105</v>
      </c>
      <c r="B3" s="87">
        <v>24082460</v>
      </c>
      <c r="C3" s="87">
        <v>6</v>
      </c>
      <c r="D3" s="87">
        <v>6565663.6699999999</v>
      </c>
      <c r="E3" s="88">
        <f>D3/B3*100</f>
        <v>27.263259941052532</v>
      </c>
    </row>
    <row r="4" spans="1:5" x14ac:dyDescent="0.25">
      <c r="A4" s="90" t="s">
        <v>106</v>
      </c>
      <c r="B4" s="87">
        <v>21893955</v>
      </c>
      <c r="C4" s="87">
        <v>4</v>
      </c>
      <c r="D4" s="87">
        <v>4300082.09</v>
      </c>
      <c r="E4" s="88">
        <f>D4/B4*100</f>
        <v>19.640499352446827</v>
      </c>
    </row>
    <row r="5" spans="1:5" x14ac:dyDescent="0.25">
      <c r="A5" s="90" t="s">
        <v>107</v>
      </c>
      <c r="B5" s="87">
        <v>43789985</v>
      </c>
      <c r="C5" s="87">
        <v>5</v>
      </c>
      <c r="D5" s="87">
        <v>9710582.75</v>
      </c>
      <c r="E5" s="88">
        <f>D5/B5*100</f>
        <v>22.175350710898851</v>
      </c>
    </row>
    <row r="6" spans="1:5" x14ac:dyDescent="0.25">
      <c r="A6" s="90" t="s">
        <v>108</v>
      </c>
      <c r="B6" s="87">
        <v>18760035</v>
      </c>
      <c r="C6" s="87">
        <v>5</v>
      </c>
      <c r="D6" s="87">
        <v>11553727.1</v>
      </c>
      <c r="E6" s="88">
        <f>D6/B6*100</f>
        <v>61.586916548929679</v>
      </c>
    </row>
    <row r="7" spans="1:5" x14ac:dyDescent="0.25">
      <c r="B7" s="87">
        <f>SUM(B3:B6)</f>
        <v>108526435</v>
      </c>
      <c r="C7" s="87">
        <v>20</v>
      </c>
      <c r="D7" s="87">
        <v>32130055.609999999</v>
      </c>
      <c r="E7" s="88">
        <f>D7/B7*100</f>
        <v>29.605741320075612</v>
      </c>
    </row>
    <row r="9" spans="1:5" x14ac:dyDescent="0.25">
      <c r="A9" t="s">
        <v>100</v>
      </c>
      <c r="B9" s="89" t="s">
        <v>103</v>
      </c>
    </row>
    <row r="10" spans="1:5" x14ac:dyDescent="0.25">
      <c r="A10" s="90" t="s">
        <v>105</v>
      </c>
      <c r="B10" s="88">
        <v>27.263259941052532</v>
      </c>
    </row>
    <row r="11" spans="1:5" x14ac:dyDescent="0.25">
      <c r="A11" s="90" t="s">
        <v>106</v>
      </c>
      <c r="B11" s="88">
        <v>19.640499352446827</v>
      </c>
    </row>
    <row r="12" spans="1:5" x14ac:dyDescent="0.25">
      <c r="A12" s="90" t="s">
        <v>107</v>
      </c>
      <c r="B12" s="88">
        <v>22.175350710898851</v>
      </c>
    </row>
    <row r="13" spans="1:5" x14ac:dyDescent="0.25">
      <c r="A13" s="90" t="s">
        <v>108</v>
      </c>
      <c r="B13" s="88">
        <v>61.586916548929679</v>
      </c>
    </row>
    <row r="19" spans="1:9" x14ac:dyDescent="0.25">
      <c r="I19" s="90" t="s">
        <v>111</v>
      </c>
    </row>
    <row r="21" spans="1:9" x14ac:dyDescent="0.25">
      <c r="B21" s="89" t="s">
        <v>104</v>
      </c>
      <c r="D21" s="87" t="s">
        <v>101</v>
      </c>
    </row>
    <row r="22" spans="1:9" x14ac:dyDescent="0.25">
      <c r="B22" s="87">
        <v>24082460</v>
      </c>
      <c r="C22" s="87">
        <v>6565663.6699999999</v>
      </c>
    </row>
    <row r="23" spans="1:9" x14ac:dyDescent="0.25">
      <c r="B23" s="87">
        <v>21893955</v>
      </c>
      <c r="C23" s="87">
        <v>4300082.09</v>
      </c>
    </row>
    <row r="24" spans="1:9" x14ac:dyDescent="0.25">
      <c r="B24" s="87">
        <v>43789985</v>
      </c>
      <c r="C24" s="87">
        <v>9710582.75</v>
      </c>
    </row>
    <row r="25" spans="1:9" x14ac:dyDescent="0.25">
      <c r="B25" s="87">
        <v>18760035</v>
      </c>
      <c r="C25" s="87">
        <v>11553727.1</v>
      </c>
    </row>
    <row r="26" spans="1:9" x14ac:dyDescent="0.25">
      <c r="B26" s="87">
        <f>SUM(B22:B25)</f>
        <v>108526435</v>
      </c>
      <c r="C26" s="87">
        <v>32130055.609999999</v>
      </c>
    </row>
    <row r="27" spans="1:9" x14ac:dyDescent="0.25">
      <c r="B27" s="89" t="s">
        <v>103</v>
      </c>
    </row>
    <row r="28" spans="1:9" x14ac:dyDescent="0.25">
      <c r="A28" s="90" t="s">
        <v>105</v>
      </c>
      <c r="B28" s="87">
        <f>B22/B26*100</f>
        <v>22.190409184637826</v>
      </c>
      <c r="C28" s="87">
        <f>C22/C26*100</f>
        <v>20.434647700878973</v>
      </c>
    </row>
    <row r="29" spans="1:9" x14ac:dyDescent="0.25">
      <c r="A29" s="90" t="s">
        <v>106</v>
      </c>
      <c r="B29" s="87">
        <f>B23/B26*100</f>
        <v>20.173845201862569</v>
      </c>
      <c r="C29" s="87">
        <f>C23/C26*100</f>
        <v>13.383363359824575</v>
      </c>
    </row>
    <row r="30" spans="1:9" x14ac:dyDescent="0.25">
      <c r="A30" s="90" t="s">
        <v>107</v>
      </c>
      <c r="B30" s="87">
        <f>B24/B26*100</f>
        <v>40.349602380286427</v>
      </c>
      <c r="C30" s="87">
        <f>C24/C26*100</f>
        <v>30.222738696343015</v>
      </c>
    </row>
    <row r="31" spans="1:9" x14ac:dyDescent="0.25">
      <c r="A31" s="90" t="s">
        <v>108</v>
      </c>
      <c r="B31" s="87">
        <f>B25/B26*100</f>
        <v>17.286143233213181</v>
      </c>
      <c r="C31" s="87">
        <f>C25/C26*100</f>
        <v>35.959250242953438</v>
      </c>
    </row>
    <row r="32" spans="1:9" x14ac:dyDescent="0.25">
      <c r="B32" s="87">
        <f>SUM(B28:B31)</f>
        <v>100</v>
      </c>
      <c r="C32" s="87">
        <f>SUM(C28:C31)</f>
        <v>100</v>
      </c>
    </row>
    <row r="39" spans="8:8" x14ac:dyDescent="0.25">
      <c r="H39" s="90" t="s">
        <v>110</v>
      </c>
    </row>
    <row r="40" spans="8:8" x14ac:dyDescent="0.25">
      <c r="H40" s="90" t="s">
        <v>109</v>
      </c>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DED4B42E4D7845A313E35003EE13E6" ma:contentTypeVersion="0" ma:contentTypeDescription="Create a new document." ma:contentTypeScope="" ma:versionID="15e307fdd5113fdd9310f9e6c9dd5b2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AC1ECD-70CD-4CBB-AA5C-8E719368161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BF81774-57F1-4A87-8DE7-AB600741D930}">
  <ds:schemaRefs>
    <ds:schemaRef ds:uri="http://schemas.microsoft.com/sharepoint/v3/contenttype/forms"/>
  </ds:schemaRefs>
</ds:datastoreItem>
</file>

<file path=customXml/itemProps3.xml><?xml version="1.0" encoding="utf-8"?>
<ds:datastoreItem xmlns:ds="http://schemas.openxmlformats.org/officeDocument/2006/customXml" ds:itemID="{C466B9F2-C21B-4463-A624-D31DD3657D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red</vt:lpstr>
      <vt:lpstr>List2</vt:lpstr>
    </vt:vector>
  </TitlesOfParts>
  <Company>CRR.CZ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Nosková Klára</dc:creator>
  <cp:lastModifiedBy>autor</cp:lastModifiedBy>
  <cp:revision>4</cp:revision>
  <cp:lastPrinted>2024-02-16T08:33:07Z</cp:lastPrinted>
  <dcterms:created xsi:type="dcterms:W3CDTF">2020-03-13T11:18:10Z</dcterms:created>
  <dcterms:modified xsi:type="dcterms:W3CDTF">2024-02-20T14:49:22Z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0x0101005FDED4B42E4D7845A313E35003EE13E6</vt:lpwstr>
  </property>
</Properties>
</file>