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<sst xmlns="http://schemas.openxmlformats.org/spreadsheetml/2006/main" count="320" uniqueCount="120">
  <si>
    <t xml:space="preserve"> 25.9. kompasy</t>
  </si>
  <si>
    <t xml:space="preserve"> 2.10. test přepočty</t>
  </si>
  <si>
    <t xml:space="preserve"> 9.10. test vynášení</t>
  </si>
  <si>
    <t>16.10. test vynášení</t>
  </si>
  <si>
    <t xml:space="preserve"> 23.10. test indexy</t>
  </si>
  <si>
    <t xml:space="preserve"> 23.10. test vynášení</t>
  </si>
  <si>
    <t xml:space="preserve"> 30.10. docházka</t>
  </si>
  <si>
    <t xml:space="preserve"> 6.11. test řezy</t>
  </si>
  <si>
    <t xml:space="preserve"> 6.11. docházka po  testu</t>
  </si>
  <si>
    <t xml:space="preserve"> 13.11. test přepočty, vynášení</t>
  </si>
  <si>
    <t xml:space="preserve"> 20.11. docházka</t>
  </si>
  <si>
    <t xml:space="preserve"> 27.11. test listoklad</t>
  </si>
  <si>
    <t xml:space="preserve"> celkem bodů, max.</t>
  </si>
  <si>
    <t xml:space="preserve">  procent</t>
  </si>
  <si>
    <t>Protokoly</t>
  </si>
  <si>
    <t>Dostatek bodů z testů</t>
  </si>
  <si>
    <t>Docházka</t>
  </si>
  <si>
    <t>ZÁPOČET</t>
  </si>
  <si>
    <t xml:space="preserve">   úloha 1</t>
  </si>
  <si>
    <t xml:space="preserve">   úloha 2</t>
  </si>
  <si>
    <t>Konturový diagram</t>
  </si>
  <si>
    <t>Blokdiagramy (cv.1-6)</t>
  </si>
  <si>
    <t>Konstrukční úlohy + Geologické řezy (cv.7-18)</t>
  </si>
  <si>
    <t>UČO</t>
  </si>
  <si>
    <t>Příjmení, jméno</t>
  </si>
  <si>
    <t>max</t>
  </si>
  <si>
    <t>do 30.10.</t>
  </si>
  <si>
    <t>do 27.11.</t>
  </si>
  <si>
    <t>do 18.12.</t>
  </si>
  <si>
    <t>Adameková, Katarína</t>
  </si>
  <si>
    <t>23.10.</t>
  </si>
  <si>
    <t>13.11.</t>
  </si>
  <si>
    <t>16.12.</t>
  </si>
  <si>
    <t>ANO</t>
  </si>
  <si>
    <t>Antl, Lukáš</t>
  </si>
  <si>
    <t>30.10.</t>
  </si>
  <si>
    <t>20.11.</t>
  </si>
  <si>
    <t>11.12.</t>
  </si>
  <si>
    <t>NE</t>
  </si>
  <si>
    <t>Bajgar, Kryštof</t>
  </si>
  <si>
    <t>27.11.</t>
  </si>
  <si>
    <t>Bánovský, Michal</t>
  </si>
  <si>
    <t>Blažek, Radek</t>
  </si>
  <si>
    <t>29.10.</t>
  </si>
  <si>
    <t>Böhmer, Matej</t>
  </si>
  <si>
    <t>Brumlová, Kristýna</t>
  </si>
  <si>
    <t>Čepera, Broněk</t>
  </si>
  <si>
    <t>Čerevková, Alžběta</t>
  </si>
  <si>
    <t>Čermáková, Anna</t>
  </si>
  <si>
    <t>Dobešová, Denisa</t>
  </si>
  <si>
    <t>Dostalíková, Lucie</t>
  </si>
  <si>
    <t>Faktorová, Karolína</t>
  </si>
  <si>
    <t>Fantyšová, Petra</t>
  </si>
  <si>
    <t>Fojtík, Stanislav</t>
  </si>
  <si>
    <t>Fryšara, Adam</t>
  </si>
  <si>
    <t>Gazdová, Adéla</t>
  </si>
  <si>
    <t>Halíková, Janetta</t>
  </si>
  <si>
    <t>Holzer, Petr</t>
  </si>
  <si>
    <t xml:space="preserve"> </t>
  </si>
  <si>
    <t>Hrnčářová, Klára</t>
  </si>
  <si>
    <t>Jeřábková, Zuzana</t>
  </si>
  <si>
    <t>Kanalášová, Soňa</t>
  </si>
  <si>
    <t>Klčo, Václav</t>
  </si>
  <si>
    <t>Kovanda, Ondřej</t>
  </si>
  <si>
    <t>16.10.</t>
  </si>
  <si>
    <t>6.11.</t>
  </si>
  <si>
    <t>Kurdík, Stanislav</t>
  </si>
  <si>
    <t>Kvašňovský, Tomáš</t>
  </si>
  <si>
    <t>Malá, Denisa</t>
  </si>
  <si>
    <t>Marek, Tim</t>
  </si>
  <si>
    <t>Medvecká, Lujza</t>
  </si>
  <si>
    <t>Mikláš, Ondrej</t>
  </si>
  <si>
    <t>Mozola, Juraj</t>
  </si>
  <si>
    <t>Müllerová, Sabina</t>
  </si>
  <si>
    <t>Ozturk, Ali</t>
  </si>
  <si>
    <t>Paclík, Václav</t>
  </si>
  <si>
    <t>Palenčár, Martin</t>
  </si>
  <si>
    <t>Palián, Štěpán</t>
  </si>
  <si>
    <t>Pastiriková, Marcela</t>
  </si>
  <si>
    <t>Pepich, Ľubomír</t>
  </si>
  <si>
    <t>Petřek, Marcel</t>
  </si>
  <si>
    <t>4.12.</t>
  </si>
  <si>
    <t>Pospěchová, Gabriela</t>
  </si>
  <si>
    <t>Potůček, Libor</t>
  </si>
  <si>
    <t>Potyš, Peter</t>
  </si>
  <si>
    <t>Radková, Pavlína</t>
  </si>
  <si>
    <t>Růžička, Vít</t>
  </si>
  <si>
    <t>Santoris, Michal</t>
  </si>
  <si>
    <t>Skopalová, Iveta</t>
  </si>
  <si>
    <t>Smolinský, Rastislav</t>
  </si>
  <si>
    <t>Spitzerová, Monika</t>
  </si>
  <si>
    <t>Stančík, Anton</t>
  </si>
  <si>
    <t>Šamánek, Jaroslav</t>
  </si>
  <si>
    <t>Šibor, Jan</t>
  </si>
  <si>
    <t>Šišková, Petra</t>
  </si>
  <si>
    <t>Šmídová, Veronika</t>
  </si>
  <si>
    <t>Tarčová, Tereza</t>
  </si>
  <si>
    <t>Tripal, Pavel</t>
  </si>
  <si>
    <t>10.12.</t>
  </si>
  <si>
    <t>Trnka, Jiří</t>
  </si>
  <si>
    <t>Trnová, Kristýna</t>
  </si>
  <si>
    <t>Ulrichová, Lucie</t>
  </si>
  <si>
    <t>Urban, Michal</t>
  </si>
  <si>
    <t>Valentíková, Hana</t>
  </si>
  <si>
    <t>Vavrošová, Klára</t>
  </si>
  <si>
    <t>Víšková, Anežka</t>
  </si>
  <si>
    <t>Zbraněk, Marián</t>
  </si>
  <si>
    <t>Zemanová, Beata</t>
  </si>
  <si>
    <t>Vysvětlivky:</t>
  </si>
  <si>
    <t>Kladné body - správná odpověď v testu</t>
  </si>
  <si>
    <t>Záporné body - chybná odpověď v testu, neomluvená nepřítomnost v době psaní testu</t>
  </si>
  <si>
    <t>Nulové hodnocení - bez odpovědi, či neúplná odpověď</t>
  </si>
  <si>
    <t>Barvy značí docházku:</t>
  </si>
  <si>
    <t>Přítomen na cvičení, nebo omluven; počet bodů (X)</t>
  </si>
  <si>
    <t>X</t>
  </si>
  <si>
    <t>Nepřítomen na cvičení, testu (-X)</t>
  </si>
  <si>
    <t>- X</t>
  </si>
  <si>
    <t>18.12.</t>
  </si>
  <si>
    <t>oprava</t>
  </si>
  <si>
    <t>Oprava - procenta počítána ze souhrnného opravného testu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</si>
</sst>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-mmm"/>
    <numFmt numFmtId="165" formatCode="0.0%"/>
    <numFmt numFmtId="166" formatCode="mmm/yyyy"/>
  </numFmts>
  <fonts count="3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4" fontId="1" fillId="0" borderId="16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23" xfId="0" applyFill="1" applyBorder="1" applyAlignment="1">
      <alignment horizontal="left" indent="1"/>
    </xf>
    <xf numFmtId="0" fontId="0" fillId="33" borderId="24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65" fontId="0" fillId="0" borderId="19" xfId="0" applyNumberForma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65" fontId="0" fillId="0" borderId="27" xfId="0" applyNumberFormat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32" xfId="0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4" borderId="29" xfId="0" applyFill="1" applyBorder="1" applyAlignment="1">
      <alignment horizontal="center"/>
    </xf>
    <xf numFmtId="0" fontId="0" fillId="34" borderId="33" xfId="0" applyFill="1" applyBorder="1" applyAlignment="1">
      <alignment horizontal="left" indent="1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left" indent="1"/>
    </xf>
    <xf numFmtId="0" fontId="0" fillId="34" borderId="31" xfId="0" applyFill="1" applyBorder="1" applyAlignment="1">
      <alignment horizontal="center"/>
    </xf>
    <xf numFmtId="0" fontId="0" fillId="34" borderId="25" xfId="0" applyFill="1" applyBorder="1" applyAlignment="1">
      <alignment horizontal="left" indent="1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0" xfId="0" applyFill="1" applyBorder="1" applyAlignment="1">
      <alignment horizontal="left" indent="1"/>
    </xf>
    <xf numFmtId="0" fontId="0" fillId="33" borderId="30" xfId="0" applyFill="1" applyBorder="1" applyAlignment="1">
      <alignment horizontal="left" indent="1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left" indent="1"/>
    </xf>
    <xf numFmtId="0" fontId="0" fillId="34" borderId="37" xfId="0" applyFill="1" applyBorder="1" applyAlignment="1">
      <alignment horizontal="left" indent="1"/>
    </xf>
    <xf numFmtId="0" fontId="0" fillId="33" borderId="3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left" indent="1"/>
    </xf>
    <xf numFmtId="0" fontId="1" fillId="0" borderId="36" xfId="0" applyFont="1" applyBorder="1" applyAlignment="1">
      <alignment horizontal="center" wrapText="1"/>
    </xf>
    <xf numFmtId="165" fontId="0" fillId="0" borderId="38" xfId="0" applyNumberFormat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/>
    </xf>
    <xf numFmtId="0" fontId="0" fillId="35" borderId="43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0" fillId="0" borderId="45" xfId="0" applyBorder="1" applyAlignment="1">
      <alignment vertical="top"/>
    </xf>
    <xf numFmtId="0" fontId="1" fillId="33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49" fontId="0" fillId="33" borderId="17" xfId="0" applyNumberForma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7" borderId="25" xfId="0" applyNumberFormat="1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left" indent="1"/>
    </xf>
    <xf numFmtId="49" fontId="0" fillId="0" borderId="25" xfId="0" applyNumberFormat="1" applyBorder="1" applyAlignment="1">
      <alignment/>
    </xf>
    <xf numFmtId="49" fontId="0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46" xfId="0" applyFont="1" applyBorder="1" applyAlignment="1">
      <alignment horizontal="center" vertical="center" textRotation="90"/>
    </xf>
    <xf numFmtId="164" fontId="1" fillId="0" borderId="11" xfId="0" applyNumberFormat="1" applyFont="1" applyBorder="1" applyAlignment="1">
      <alignment horizontal="center" textRotation="90" wrapText="1"/>
    </xf>
    <xf numFmtId="0" fontId="1" fillId="0" borderId="4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164" fontId="1" fillId="0" borderId="46" xfId="0" applyNumberFormat="1" applyFont="1" applyBorder="1" applyAlignment="1">
      <alignment horizontal="center" textRotation="90" wrapText="1"/>
    </xf>
    <xf numFmtId="164" fontId="1" fillId="0" borderId="47" xfId="0" applyNumberFormat="1" applyFont="1" applyBorder="1" applyAlignment="1">
      <alignment horizontal="center" textRotation="90" wrapText="1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="80" zoomScaleNormal="80" zoomScalePageLayoutView="0" workbookViewId="0" topLeftCell="A1">
      <pane ySplit="3" topLeftCell="A34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7.7109375" style="1" customWidth="1"/>
    <col min="2" max="2" width="21.8515625" style="0" customWidth="1"/>
    <col min="3" max="15" width="6.7109375" style="0" customWidth="1"/>
    <col min="16" max="16" width="6.7109375" style="2" customWidth="1"/>
    <col min="17" max="17" width="8.421875" style="0" customWidth="1"/>
    <col min="18" max="19" width="11.7109375" style="0" customWidth="1"/>
    <col min="20" max="20" width="12.140625" style="112" customWidth="1"/>
    <col min="21" max="21" width="9.140625" style="1" customWidth="1"/>
    <col min="22" max="22" width="9.140625" style="3" customWidth="1"/>
    <col min="24" max="24" width="11.28125" style="0" customWidth="1"/>
  </cols>
  <sheetData>
    <row r="1" spans="1:23" ht="27.75" customHeight="1">
      <c r="A1" s="124"/>
      <c r="B1" s="124"/>
      <c r="C1" s="115" t="s">
        <v>0</v>
      </c>
      <c r="D1" s="121" t="s">
        <v>1</v>
      </c>
      <c r="E1" s="121" t="s">
        <v>2</v>
      </c>
      <c r="F1" s="125" t="s">
        <v>3</v>
      </c>
      <c r="G1" s="125"/>
      <c r="H1" s="121" t="s">
        <v>4</v>
      </c>
      <c r="I1" s="120" t="s">
        <v>5</v>
      </c>
      <c r="J1" s="115" t="s">
        <v>6</v>
      </c>
      <c r="K1" s="121" t="s">
        <v>7</v>
      </c>
      <c r="L1" s="122" t="s">
        <v>8</v>
      </c>
      <c r="M1" s="123" t="s">
        <v>9</v>
      </c>
      <c r="N1" s="123" t="s">
        <v>10</v>
      </c>
      <c r="O1" s="114" t="s">
        <v>11</v>
      </c>
      <c r="P1" s="115" t="s">
        <v>12</v>
      </c>
      <c r="Q1" s="116" t="s">
        <v>13</v>
      </c>
      <c r="R1" s="117" t="s">
        <v>14</v>
      </c>
      <c r="S1" s="117"/>
      <c r="T1" s="117"/>
      <c r="U1" s="118" t="s">
        <v>15</v>
      </c>
      <c r="V1" s="119" t="s">
        <v>16</v>
      </c>
      <c r="W1" s="113" t="s">
        <v>17</v>
      </c>
    </row>
    <row r="2" spans="1:23" ht="97.5" customHeight="1" thickBot="1">
      <c r="A2" s="124"/>
      <c r="B2" s="124"/>
      <c r="C2" s="115"/>
      <c r="D2" s="121"/>
      <c r="E2" s="121"/>
      <c r="F2" s="4" t="s">
        <v>18</v>
      </c>
      <c r="G2" s="5" t="s">
        <v>19</v>
      </c>
      <c r="H2" s="121"/>
      <c r="I2" s="120"/>
      <c r="J2" s="115"/>
      <c r="K2" s="121"/>
      <c r="L2" s="122"/>
      <c r="M2" s="123"/>
      <c r="N2" s="123"/>
      <c r="O2" s="114"/>
      <c r="P2" s="115"/>
      <c r="Q2" s="116"/>
      <c r="R2" s="6" t="s">
        <v>20</v>
      </c>
      <c r="S2" s="7" t="s">
        <v>21</v>
      </c>
      <c r="T2" s="103" t="s">
        <v>22</v>
      </c>
      <c r="U2" s="118"/>
      <c r="V2" s="119"/>
      <c r="W2" s="113"/>
    </row>
    <row r="3" spans="1:23" s="21" customFormat="1" ht="12.75" customHeight="1" thickBot="1">
      <c r="A3" s="8" t="s">
        <v>23</v>
      </c>
      <c r="B3" s="9" t="s">
        <v>24</v>
      </c>
      <c r="C3" s="8" t="s">
        <v>25</v>
      </c>
      <c r="D3" s="10">
        <v>4</v>
      </c>
      <c r="E3" s="10">
        <v>5</v>
      </c>
      <c r="F3" s="11">
        <v>2</v>
      </c>
      <c r="G3" s="12">
        <v>2</v>
      </c>
      <c r="H3" s="11">
        <v>6</v>
      </c>
      <c r="I3" s="13">
        <v>2</v>
      </c>
      <c r="J3" s="14"/>
      <c r="K3" s="10">
        <v>4</v>
      </c>
      <c r="L3" s="15"/>
      <c r="M3" s="16">
        <v>4</v>
      </c>
      <c r="N3" s="16"/>
      <c r="O3" s="17">
        <v>4</v>
      </c>
      <c r="P3" s="18">
        <f aca="true" t="shared" si="0" ref="P3:P34">SUM(D3:O3)</f>
        <v>33</v>
      </c>
      <c r="Q3" s="19">
        <v>1</v>
      </c>
      <c r="R3" s="10" t="s">
        <v>26</v>
      </c>
      <c r="S3" s="8" t="s">
        <v>27</v>
      </c>
      <c r="T3" s="104" t="s">
        <v>28</v>
      </c>
      <c r="U3" s="20">
        <v>22</v>
      </c>
      <c r="V3" s="95"/>
      <c r="W3" s="96"/>
    </row>
    <row r="4" spans="1:23" ht="12.75">
      <c r="A4" s="22">
        <v>394563</v>
      </c>
      <c r="B4" s="23" t="s">
        <v>29</v>
      </c>
      <c r="C4" s="24"/>
      <c r="D4" s="25">
        <v>4</v>
      </c>
      <c r="E4" s="26">
        <v>3</v>
      </c>
      <c r="F4" s="27">
        <v>2</v>
      </c>
      <c r="G4" s="26">
        <v>1</v>
      </c>
      <c r="H4" s="27">
        <v>4</v>
      </c>
      <c r="I4" s="28">
        <v>2</v>
      </c>
      <c r="J4" s="27"/>
      <c r="K4" s="29">
        <v>4</v>
      </c>
      <c r="L4" s="30"/>
      <c r="M4" s="26">
        <v>4</v>
      </c>
      <c r="N4" s="31"/>
      <c r="O4" s="32">
        <v>4</v>
      </c>
      <c r="P4" s="33">
        <f t="shared" si="0"/>
        <v>28</v>
      </c>
      <c r="Q4" s="34">
        <f>P4/P3</f>
        <v>0.8484848484848485</v>
      </c>
      <c r="R4" s="35" t="s">
        <v>30</v>
      </c>
      <c r="S4" s="27" t="s">
        <v>31</v>
      </c>
      <c r="T4" s="105" t="s">
        <v>32</v>
      </c>
      <c r="U4" s="25" t="str">
        <f aca="true" t="shared" si="1" ref="U4:U15">IF(Q4&lt;0.66,"NE","ANO")</f>
        <v>ANO</v>
      </c>
      <c r="V4" s="26"/>
      <c r="W4" s="90" t="s">
        <v>33</v>
      </c>
    </row>
    <row r="5" spans="1:24" ht="12.75">
      <c r="A5" s="36">
        <v>409106</v>
      </c>
      <c r="B5" s="37" t="s">
        <v>34</v>
      </c>
      <c r="C5" s="38"/>
      <c r="D5" s="39">
        <v>4</v>
      </c>
      <c r="E5" s="40">
        <v>3</v>
      </c>
      <c r="F5" s="41">
        <v>2</v>
      </c>
      <c r="G5" s="40">
        <v>1</v>
      </c>
      <c r="H5" s="41">
        <v>3</v>
      </c>
      <c r="I5" s="42">
        <v>-2</v>
      </c>
      <c r="J5" s="41"/>
      <c r="K5" s="43">
        <v>4</v>
      </c>
      <c r="L5" s="44"/>
      <c r="M5" s="40"/>
      <c r="N5" s="98" t="s">
        <v>118</v>
      </c>
      <c r="O5" s="45">
        <v>2</v>
      </c>
      <c r="P5" s="46">
        <v>17</v>
      </c>
      <c r="Q5" s="47">
        <v>0.667</v>
      </c>
      <c r="R5" s="48" t="s">
        <v>35</v>
      </c>
      <c r="S5" s="41" t="s">
        <v>36</v>
      </c>
      <c r="T5" s="106" t="s">
        <v>37</v>
      </c>
      <c r="U5" s="39" t="str">
        <f t="shared" si="1"/>
        <v>ANO</v>
      </c>
      <c r="V5" s="40"/>
      <c r="W5" s="39" t="str">
        <f>IF(S5&lt;0.66,"NE","ANO")</f>
        <v>ANO</v>
      </c>
      <c r="X5" s="102"/>
    </row>
    <row r="6" spans="1:23" ht="12.75">
      <c r="A6" s="36">
        <v>411590</v>
      </c>
      <c r="B6" s="37" t="s">
        <v>39</v>
      </c>
      <c r="C6" s="38"/>
      <c r="D6" s="39">
        <v>4</v>
      </c>
      <c r="E6" s="40">
        <v>4</v>
      </c>
      <c r="F6" s="41">
        <v>2</v>
      </c>
      <c r="G6" s="40">
        <v>1</v>
      </c>
      <c r="H6" s="41">
        <v>4</v>
      </c>
      <c r="I6" s="42">
        <v>2</v>
      </c>
      <c r="J6" s="41"/>
      <c r="K6" s="43">
        <v>4</v>
      </c>
      <c r="L6" s="44"/>
      <c r="M6" s="40">
        <v>2</v>
      </c>
      <c r="N6" s="45"/>
      <c r="O6" s="45">
        <v>0</v>
      </c>
      <c r="P6" s="46">
        <f t="shared" si="0"/>
        <v>23</v>
      </c>
      <c r="Q6" s="47">
        <f>P6/P3</f>
        <v>0.696969696969697</v>
      </c>
      <c r="R6" s="48" t="s">
        <v>35</v>
      </c>
      <c r="S6" s="41" t="s">
        <v>40</v>
      </c>
      <c r="T6" s="107" t="s">
        <v>117</v>
      </c>
      <c r="U6" s="99" t="str">
        <f t="shared" si="1"/>
        <v>ANO</v>
      </c>
      <c r="V6" s="40"/>
      <c r="W6" s="92" t="s">
        <v>33</v>
      </c>
    </row>
    <row r="7" spans="1:23" ht="12.75">
      <c r="A7" s="36">
        <v>411599</v>
      </c>
      <c r="B7" s="37" t="s">
        <v>41</v>
      </c>
      <c r="C7" s="38"/>
      <c r="D7" s="39">
        <v>4</v>
      </c>
      <c r="E7" s="40">
        <v>3</v>
      </c>
      <c r="F7" s="41">
        <v>2</v>
      </c>
      <c r="G7" s="40">
        <v>1</v>
      </c>
      <c r="H7" s="41">
        <v>3</v>
      </c>
      <c r="I7" s="42">
        <v>0</v>
      </c>
      <c r="J7" s="41"/>
      <c r="K7" s="43">
        <v>2</v>
      </c>
      <c r="L7" s="44"/>
      <c r="M7" s="40">
        <v>4</v>
      </c>
      <c r="N7" s="45"/>
      <c r="O7" s="45">
        <v>4</v>
      </c>
      <c r="P7" s="46">
        <f t="shared" si="0"/>
        <v>23</v>
      </c>
      <c r="Q7" s="47">
        <f>P7/P3</f>
        <v>0.696969696969697</v>
      </c>
      <c r="R7" s="48" t="s">
        <v>35</v>
      </c>
      <c r="S7" s="41" t="s">
        <v>36</v>
      </c>
      <c r="T7" s="106" t="s">
        <v>32</v>
      </c>
      <c r="U7" s="39" t="str">
        <f t="shared" si="1"/>
        <v>ANO</v>
      </c>
      <c r="V7" s="40"/>
      <c r="W7" s="92" t="s">
        <v>33</v>
      </c>
    </row>
    <row r="8" spans="1:23" ht="12.75">
      <c r="A8" s="36">
        <v>408825</v>
      </c>
      <c r="B8" s="37" t="s">
        <v>42</v>
      </c>
      <c r="C8" s="38"/>
      <c r="D8" s="39">
        <v>4</v>
      </c>
      <c r="E8" s="40">
        <v>4</v>
      </c>
      <c r="F8" s="41">
        <v>2</v>
      </c>
      <c r="G8" s="40">
        <v>0</v>
      </c>
      <c r="H8" s="41">
        <v>6</v>
      </c>
      <c r="I8" s="42">
        <v>2</v>
      </c>
      <c r="J8" s="41"/>
      <c r="K8" s="43">
        <v>0</v>
      </c>
      <c r="L8" s="44"/>
      <c r="M8" s="40">
        <v>4</v>
      </c>
      <c r="N8" s="45"/>
      <c r="O8" s="45">
        <v>4</v>
      </c>
      <c r="P8" s="46">
        <f t="shared" si="0"/>
        <v>26</v>
      </c>
      <c r="Q8" s="47">
        <f>P8/P3</f>
        <v>0.7878787878787878</v>
      </c>
      <c r="R8" s="48" t="s">
        <v>43</v>
      </c>
      <c r="S8" s="41" t="s">
        <v>36</v>
      </c>
      <c r="T8" s="108" t="s">
        <v>40</v>
      </c>
      <c r="U8" s="25" t="str">
        <f t="shared" si="1"/>
        <v>ANO</v>
      </c>
      <c r="V8" s="40"/>
      <c r="W8" s="92" t="s">
        <v>33</v>
      </c>
    </row>
    <row r="9" spans="1:23" ht="12.75">
      <c r="A9" s="36">
        <v>397195</v>
      </c>
      <c r="B9" s="37" t="s">
        <v>44</v>
      </c>
      <c r="C9" s="51"/>
      <c r="D9" s="49">
        <v>-4</v>
      </c>
      <c r="E9" s="40">
        <v>-2</v>
      </c>
      <c r="F9" s="41">
        <v>0</v>
      </c>
      <c r="G9" s="40">
        <v>0</v>
      </c>
      <c r="H9" s="41">
        <v>-1</v>
      </c>
      <c r="I9" s="42"/>
      <c r="J9" s="51"/>
      <c r="K9" s="52">
        <v>-4</v>
      </c>
      <c r="L9" s="53"/>
      <c r="M9" s="54">
        <v>-4</v>
      </c>
      <c r="N9" s="55"/>
      <c r="O9" s="56">
        <v>-4</v>
      </c>
      <c r="P9" s="46">
        <f t="shared" si="0"/>
        <v>-19</v>
      </c>
      <c r="Q9" s="47">
        <f>P9/P3</f>
        <v>-0.5757575757575758</v>
      </c>
      <c r="R9" s="57"/>
      <c r="S9" s="51"/>
      <c r="T9" s="109"/>
      <c r="U9" s="49" t="str">
        <f t="shared" si="1"/>
        <v>NE</v>
      </c>
      <c r="V9" s="58"/>
      <c r="W9" s="101" t="str">
        <f>IF(S9&lt;0.66,"NE","ANO")</f>
        <v>NE</v>
      </c>
    </row>
    <row r="10" spans="1:23" ht="12.75">
      <c r="A10" s="36">
        <v>408724</v>
      </c>
      <c r="B10" s="37" t="s">
        <v>45</v>
      </c>
      <c r="C10" s="38"/>
      <c r="D10" s="39">
        <v>4</v>
      </c>
      <c r="E10" s="40">
        <v>3</v>
      </c>
      <c r="F10" s="41">
        <v>1</v>
      </c>
      <c r="G10" s="40">
        <v>2</v>
      </c>
      <c r="H10" s="41">
        <v>2</v>
      </c>
      <c r="I10" s="42">
        <v>-2</v>
      </c>
      <c r="J10" s="41"/>
      <c r="K10" s="41">
        <v>4</v>
      </c>
      <c r="L10" s="44"/>
      <c r="M10" s="40">
        <v>4</v>
      </c>
      <c r="N10" s="45"/>
      <c r="O10" s="45">
        <v>0</v>
      </c>
      <c r="P10" s="46">
        <f t="shared" si="0"/>
        <v>18</v>
      </c>
      <c r="Q10" s="47">
        <f>P10/P3</f>
        <v>0.5454545454545454</v>
      </c>
      <c r="R10" s="48" t="s">
        <v>43</v>
      </c>
      <c r="S10" s="41" t="s">
        <v>36</v>
      </c>
      <c r="T10" s="107" t="s">
        <v>117</v>
      </c>
      <c r="U10" s="49" t="str">
        <f t="shared" si="1"/>
        <v>NE</v>
      </c>
      <c r="V10" s="40"/>
      <c r="W10" s="101" t="str">
        <f>IF(Q10&lt;0.66,"NE","ANO")</f>
        <v>NE</v>
      </c>
    </row>
    <row r="11" spans="1:23" ht="12.75">
      <c r="A11" s="36">
        <v>409209</v>
      </c>
      <c r="B11" s="37" t="s">
        <v>46</v>
      </c>
      <c r="C11" s="38"/>
      <c r="D11" s="39">
        <v>4</v>
      </c>
      <c r="E11" s="40">
        <v>5</v>
      </c>
      <c r="F11" s="41">
        <v>2</v>
      </c>
      <c r="G11" s="40">
        <v>2</v>
      </c>
      <c r="H11" s="41">
        <v>6</v>
      </c>
      <c r="I11" s="42">
        <v>2</v>
      </c>
      <c r="J11" s="41"/>
      <c r="K11" s="43">
        <v>2</v>
      </c>
      <c r="L11" s="30"/>
      <c r="M11" s="26">
        <v>4</v>
      </c>
      <c r="N11" s="45"/>
      <c r="O11" s="45">
        <v>0</v>
      </c>
      <c r="P11" s="46">
        <f t="shared" si="0"/>
        <v>27</v>
      </c>
      <c r="Q11" s="47">
        <f>P11/P3</f>
        <v>0.8181818181818182</v>
      </c>
      <c r="R11" s="48" t="s">
        <v>30</v>
      </c>
      <c r="S11" s="41" t="s">
        <v>31</v>
      </c>
      <c r="T11" s="106" t="s">
        <v>37</v>
      </c>
      <c r="U11" s="39" t="str">
        <f t="shared" si="1"/>
        <v>ANO</v>
      </c>
      <c r="V11" s="40"/>
      <c r="W11" s="92" t="str">
        <f>IF(S11&lt;0.66,"NE","ANO")</f>
        <v>ANO</v>
      </c>
    </row>
    <row r="12" spans="1:23" ht="12.75">
      <c r="A12" s="36">
        <v>330952</v>
      </c>
      <c r="B12" s="37" t="s">
        <v>47</v>
      </c>
      <c r="C12" s="51"/>
      <c r="D12" s="39">
        <v>0</v>
      </c>
      <c r="E12" s="58">
        <v>-5</v>
      </c>
      <c r="F12" s="59">
        <v>-2</v>
      </c>
      <c r="G12" s="58">
        <v>-2</v>
      </c>
      <c r="H12" s="59">
        <v>-6</v>
      </c>
      <c r="I12" s="60">
        <v>-2</v>
      </c>
      <c r="J12" s="51"/>
      <c r="K12" s="52">
        <v>-4</v>
      </c>
      <c r="L12" s="61"/>
      <c r="M12" s="58">
        <v>-4</v>
      </c>
      <c r="N12" s="50"/>
      <c r="O12" s="56">
        <v>-4</v>
      </c>
      <c r="P12" s="46">
        <f t="shared" si="0"/>
        <v>-29</v>
      </c>
      <c r="Q12" s="47">
        <f>P12/P3</f>
        <v>-0.8787878787878788</v>
      </c>
      <c r="R12" s="57"/>
      <c r="S12" s="51"/>
      <c r="T12" s="110"/>
      <c r="U12" s="49" t="str">
        <f t="shared" si="1"/>
        <v>NE</v>
      </c>
      <c r="V12" s="58"/>
      <c r="W12" s="91" t="s">
        <v>38</v>
      </c>
    </row>
    <row r="13" spans="1:23" ht="12.75">
      <c r="A13" s="36">
        <v>397205</v>
      </c>
      <c r="B13" s="37" t="s">
        <v>48</v>
      </c>
      <c r="C13" s="51"/>
      <c r="D13" s="49">
        <v>-4</v>
      </c>
      <c r="E13" s="58">
        <v>-5</v>
      </c>
      <c r="F13" s="59">
        <v>-2</v>
      </c>
      <c r="G13" s="58">
        <v>-2</v>
      </c>
      <c r="H13" s="59">
        <v>-6</v>
      </c>
      <c r="I13" s="60">
        <v>-2</v>
      </c>
      <c r="J13" s="51"/>
      <c r="K13" s="52">
        <v>-4</v>
      </c>
      <c r="L13" s="61"/>
      <c r="M13" s="58">
        <v>-4</v>
      </c>
      <c r="N13" s="50"/>
      <c r="O13" s="56">
        <v>-4</v>
      </c>
      <c r="P13" s="46">
        <f t="shared" si="0"/>
        <v>-33</v>
      </c>
      <c r="Q13" s="47">
        <f>P13/P3</f>
        <v>-1</v>
      </c>
      <c r="R13" s="57"/>
      <c r="S13" s="51"/>
      <c r="T13" s="110"/>
      <c r="U13" s="49" t="str">
        <f t="shared" si="1"/>
        <v>NE</v>
      </c>
      <c r="V13" s="58"/>
      <c r="W13" s="91" t="s">
        <v>38</v>
      </c>
    </row>
    <row r="14" spans="1:23" ht="12.75">
      <c r="A14" s="36">
        <v>416679</v>
      </c>
      <c r="B14" s="37" t="s">
        <v>49</v>
      </c>
      <c r="C14" s="38"/>
      <c r="D14" s="39">
        <v>4</v>
      </c>
      <c r="E14" s="40">
        <v>5</v>
      </c>
      <c r="F14" s="41">
        <v>2</v>
      </c>
      <c r="G14" s="40">
        <v>2</v>
      </c>
      <c r="H14" s="41">
        <v>6</v>
      </c>
      <c r="I14" s="42">
        <v>2</v>
      </c>
      <c r="J14" s="51"/>
      <c r="K14" s="43">
        <v>0</v>
      </c>
      <c r="L14" s="62"/>
      <c r="M14" s="40">
        <v>4</v>
      </c>
      <c r="N14" s="45"/>
      <c r="O14" s="45">
        <v>0</v>
      </c>
      <c r="P14" s="46">
        <f t="shared" si="0"/>
        <v>25</v>
      </c>
      <c r="Q14" s="47">
        <f>P14/(P3)</f>
        <v>0.7575757575757576</v>
      </c>
      <c r="R14" s="48" t="s">
        <v>43</v>
      </c>
      <c r="S14" s="41" t="s">
        <v>36</v>
      </c>
      <c r="T14" s="106" t="s">
        <v>37</v>
      </c>
      <c r="U14" s="39" t="str">
        <f t="shared" si="1"/>
        <v>ANO</v>
      </c>
      <c r="V14" s="40"/>
      <c r="W14" s="92" t="str">
        <f>IF(S14&lt;0.66,"NE","ANO")</f>
        <v>ANO</v>
      </c>
    </row>
    <row r="15" spans="1:23" ht="12.75">
      <c r="A15" s="36">
        <v>411593</v>
      </c>
      <c r="B15" s="37" t="s">
        <v>50</v>
      </c>
      <c r="C15" s="38"/>
      <c r="D15" s="39">
        <v>4</v>
      </c>
      <c r="E15" s="40">
        <v>2</v>
      </c>
      <c r="F15" s="41">
        <v>2</v>
      </c>
      <c r="G15" s="40">
        <v>0</v>
      </c>
      <c r="H15" s="41">
        <v>4</v>
      </c>
      <c r="I15" s="42">
        <v>0</v>
      </c>
      <c r="J15" s="41"/>
      <c r="K15" s="43">
        <v>4</v>
      </c>
      <c r="L15" s="44"/>
      <c r="M15" s="40">
        <v>4</v>
      </c>
      <c r="N15" s="45"/>
      <c r="O15" s="45">
        <v>2</v>
      </c>
      <c r="P15" s="46">
        <f t="shared" si="0"/>
        <v>22</v>
      </c>
      <c r="Q15" s="47">
        <f>P15/(P3)</f>
        <v>0.6666666666666666</v>
      </c>
      <c r="R15" s="48" t="s">
        <v>43</v>
      </c>
      <c r="S15" s="41" t="s">
        <v>31</v>
      </c>
      <c r="T15" s="106" t="s">
        <v>32</v>
      </c>
      <c r="U15" s="39" t="str">
        <f t="shared" si="1"/>
        <v>ANO</v>
      </c>
      <c r="V15" s="40"/>
      <c r="W15" s="92" t="str">
        <f>IF(S15&lt;0.66,"NE","ANO")</f>
        <v>ANO</v>
      </c>
    </row>
    <row r="16" spans="1:23" ht="12.75">
      <c r="A16" s="36">
        <v>411594</v>
      </c>
      <c r="B16" s="37" t="s">
        <v>51</v>
      </c>
      <c r="C16" s="38"/>
      <c r="D16" s="39">
        <v>2</v>
      </c>
      <c r="E16" s="40">
        <v>5</v>
      </c>
      <c r="F16" s="41">
        <v>2</v>
      </c>
      <c r="G16" s="40">
        <v>1</v>
      </c>
      <c r="H16" s="41">
        <v>4</v>
      </c>
      <c r="I16" s="42">
        <v>0</v>
      </c>
      <c r="J16" s="41"/>
      <c r="K16" s="43">
        <v>4</v>
      </c>
      <c r="L16" s="44"/>
      <c r="M16" s="40">
        <v>4</v>
      </c>
      <c r="N16" s="45"/>
      <c r="O16" s="45">
        <v>0</v>
      </c>
      <c r="P16" s="46">
        <f t="shared" si="0"/>
        <v>22</v>
      </c>
      <c r="Q16" s="47">
        <f>P16/(P3)</f>
        <v>0.6666666666666666</v>
      </c>
      <c r="R16" s="48" t="s">
        <v>35</v>
      </c>
      <c r="S16" s="63" t="s">
        <v>35</v>
      </c>
      <c r="T16" s="106" t="s">
        <v>32</v>
      </c>
      <c r="U16" s="39" t="s">
        <v>33</v>
      </c>
      <c r="V16" s="40"/>
      <c r="W16" s="92" t="str">
        <f>IF(S16&lt;0.66,"NE","ANO")</f>
        <v>ANO</v>
      </c>
    </row>
    <row r="17" spans="1:23" ht="12.75">
      <c r="A17" s="36">
        <v>408270</v>
      </c>
      <c r="B17" s="37" t="s">
        <v>52</v>
      </c>
      <c r="C17" s="38"/>
      <c r="D17" s="39">
        <v>4</v>
      </c>
      <c r="E17" s="64">
        <v>3</v>
      </c>
      <c r="F17" s="41">
        <v>0</v>
      </c>
      <c r="G17" s="40">
        <v>0</v>
      </c>
      <c r="H17" s="41">
        <v>5</v>
      </c>
      <c r="I17" s="42">
        <v>2</v>
      </c>
      <c r="J17" s="41"/>
      <c r="K17" s="43">
        <v>4</v>
      </c>
      <c r="L17" s="44"/>
      <c r="M17" s="40">
        <v>4</v>
      </c>
      <c r="N17" s="45"/>
      <c r="O17" s="45">
        <v>0</v>
      </c>
      <c r="P17" s="46">
        <f t="shared" si="0"/>
        <v>22</v>
      </c>
      <c r="Q17" s="47">
        <f>P17/P3</f>
        <v>0.6666666666666666</v>
      </c>
      <c r="R17" s="48" t="s">
        <v>35</v>
      </c>
      <c r="S17" s="41" t="s">
        <v>40</v>
      </c>
      <c r="T17" s="107" t="s">
        <v>117</v>
      </c>
      <c r="U17" s="39" t="str">
        <f aca="true" t="shared" si="2" ref="U17:U27">IF(Q17&lt;0.66,"NE","ANO")</f>
        <v>ANO</v>
      </c>
      <c r="V17" s="40"/>
      <c r="W17" s="92" t="str">
        <f>IF(S17&lt;0.66,"NE","ANO")</f>
        <v>ANO</v>
      </c>
    </row>
    <row r="18" spans="1:23" ht="12.75">
      <c r="A18" s="36">
        <v>394128</v>
      </c>
      <c r="B18" s="37" t="s">
        <v>53</v>
      </c>
      <c r="C18" s="38"/>
      <c r="D18" s="39">
        <v>0</v>
      </c>
      <c r="E18" s="40">
        <v>3</v>
      </c>
      <c r="F18" s="41">
        <v>2</v>
      </c>
      <c r="G18" s="40">
        <v>-2</v>
      </c>
      <c r="H18" s="41">
        <v>-3</v>
      </c>
      <c r="I18" s="42">
        <v>2</v>
      </c>
      <c r="J18" s="41"/>
      <c r="K18" s="43">
        <v>4</v>
      </c>
      <c r="L18" s="44"/>
      <c r="M18" s="40">
        <v>2</v>
      </c>
      <c r="N18" s="45"/>
      <c r="O18" s="45">
        <v>2</v>
      </c>
      <c r="P18" s="46">
        <f t="shared" si="0"/>
        <v>10</v>
      </c>
      <c r="Q18" s="47">
        <f>P18/P3</f>
        <v>0.30303030303030304</v>
      </c>
      <c r="R18" s="48" t="s">
        <v>35</v>
      </c>
      <c r="S18" s="41" t="s">
        <v>40</v>
      </c>
      <c r="T18" s="110"/>
      <c r="U18" s="49" t="str">
        <f t="shared" si="2"/>
        <v>NE</v>
      </c>
      <c r="V18" s="40"/>
      <c r="W18" s="91" t="s">
        <v>38</v>
      </c>
    </row>
    <row r="19" spans="1:23" ht="12.75">
      <c r="A19" s="36">
        <v>408090</v>
      </c>
      <c r="B19" s="37" t="s">
        <v>54</v>
      </c>
      <c r="C19" s="38"/>
      <c r="D19" s="39">
        <v>4</v>
      </c>
      <c r="E19" s="40">
        <v>5</v>
      </c>
      <c r="F19" s="41">
        <v>2</v>
      </c>
      <c r="G19" s="40">
        <v>-2</v>
      </c>
      <c r="H19" s="41">
        <v>6</v>
      </c>
      <c r="I19" s="42">
        <v>2</v>
      </c>
      <c r="J19" s="41"/>
      <c r="K19" s="43">
        <v>2</v>
      </c>
      <c r="L19" s="44"/>
      <c r="M19" s="45">
        <v>4</v>
      </c>
      <c r="N19" s="45"/>
      <c r="O19" s="45">
        <v>2</v>
      </c>
      <c r="P19" s="46">
        <f t="shared" si="0"/>
        <v>25</v>
      </c>
      <c r="Q19" s="47">
        <f>P19/P3</f>
        <v>0.7575757575757576</v>
      </c>
      <c r="R19" s="48" t="s">
        <v>30</v>
      </c>
      <c r="S19" s="41" t="s">
        <v>40</v>
      </c>
      <c r="T19" s="106" t="s">
        <v>37</v>
      </c>
      <c r="U19" s="39" t="str">
        <f t="shared" si="2"/>
        <v>ANO</v>
      </c>
      <c r="V19" s="40"/>
      <c r="W19" s="92" t="str">
        <f aca="true" t="shared" si="3" ref="W19:W24">IF(S19&lt;0.66,"NE","ANO")</f>
        <v>ANO</v>
      </c>
    </row>
    <row r="20" spans="1:23" ht="12.75">
      <c r="A20" s="36">
        <v>411592</v>
      </c>
      <c r="B20" s="37" t="s">
        <v>55</v>
      </c>
      <c r="C20" s="38"/>
      <c r="D20" s="39">
        <v>2</v>
      </c>
      <c r="E20" s="40">
        <v>5</v>
      </c>
      <c r="F20" s="41">
        <v>2</v>
      </c>
      <c r="G20" s="40">
        <v>2</v>
      </c>
      <c r="H20" s="41">
        <v>3</v>
      </c>
      <c r="I20" s="42">
        <v>1</v>
      </c>
      <c r="J20" s="41"/>
      <c r="K20" s="43">
        <v>4</v>
      </c>
      <c r="L20" s="44"/>
      <c r="M20" s="40">
        <v>4</v>
      </c>
      <c r="N20" s="45"/>
      <c r="O20" s="45">
        <v>0</v>
      </c>
      <c r="P20" s="46">
        <f t="shared" si="0"/>
        <v>23</v>
      </c>
      <c r="Q20" s="47">
        <f>P20/P3</f>
        <v>0.696969696969697</v>
      </c>
      <c r="R20" s="48" t="s">
        <v>35</v>
      </c>
      <c r="S20" s="41" t="s">
        <v>40</v>
      </c>
      <c r="T20" s="107" t="s">
        <v>117</v>
      </c>
      <c r="U20" s="39" t="str">
        <f t="shared" si="2"/>
        <v>ANO</v>
      </c>
      <c r="V20" s="40"/>
      <c r="W20" s="92" t="str">
        <f t="shared" si="3"/>
        <v>ANO</v>
      </c>
    </row>
    <row r="21" spans="1:23" ht="12.75">
      <c r="A21" s="36">
        <v>408505</v>
      </c>
      <c r="B21" s="37" t="s">
        <v>56</v>
      </c>
      <c r="C21" s="38"/>
      <c r="D21" s="39">
        <v>2</v>
      </c>
      <c r="E21" s="40">
        <v>5</v>
      </c>
      <c r="F21" s="41">
        <v>2</v>
      </c>
      <c r="G21" s="40">
        <v>0</v>
      </c>
      <c r="H21" s="41">
        <v>4</v>
      </c>
      <c r="I21" s="42">
        <v>2</v>
      </c>
      <c r="J21" s="41"/>
      <c r="K21" s="43">
        <v>2</v>
      </c>
      <c r="L21" s="44"/>
      <c r="M21" s="40">
        <v>4</v>
      </c>
      <c r="N21" s="45"/>
      <c r="O21" s="45">
        <v>2</v>
      </c>
      <c r="P21" s="46">
        <f t="shared" si="0"/>
        <v>23</v>
      </c>
      <c r="Q21" s="47">
        <f>P21/P3</f>
        <v>0.696969696969697</v>
      </c>
      <c r="R21" s="48" t="s">
        <v>35</v>
      </c>
      <c r="S21" s="41" t="s">
        <v>31</v>
      </c>
      <c r="T21" s="106" t="s">
        <v>37</v>
      </c>
      <c r="U21" s="39" t="str">
        <f t="shared" si="2"/>
        <v>ANO</v>
      </c>
      <c r="V21" s="40"/>
      <c r="W21" s="92" t="str">
        <f t="shared" si="3"/>
        <v>ANO</v>
      </c>
    </row>
    <row r="22" spans="1:23" ht="12.75">
      <c r="A22" s="36">
        <v>411603</v>
      </c>
      <c r="B22" s="37" t="s">
        <v>57</v>
      </c>
      <c r="C22" s="38"/>
      <c r="D22" s="39">
        <v>4</v>
      </c>
      <c r="E22" s="40">
        <v>3</v>
      </c>
      <c r="F22" s="41">
        <v>2</v>
      </c>
      <c r="G22" s="40">
        <v>1</v>
      </c>
      <c r="H22" s="41">
        <v>4</v>
      </c>
      <c r="I22" s="42">
        <v>2</v>
      </c>
      <c r="J22" s="41"/>
      <c r="K22" s="43">
        <v>4</v>
      </c>
      <c r="L22" s="44" t="s">
        <v>58</v>
      </c>
      <c r="M22" s="40">
        <v>0</v>
      </c>
      <c r="N22" s="45"/>
      <c r="O22" s="45">
        <v>2</v>
      </c>
      <c r="P22" s="46">
        <f t="shared" si="0"/>
        <v>22</v>
      </c>
      <c r="Q22" s="47">
        <f>P22/P3</f>
        <v>0.6666666666666666</v>
      </c>
      <c r="R22" s="48" t="s">
        <v>35</v>
      </c>
      <c r="S22" s="41" t="s">
        <v>36</v>
      </c>
      <c r="T22" s="106" t="s">
        <v>37</v>
      </c>
      <c r="U22" s="39" t="str">
        <f t="shared" si="2"/>
        <v>ANO</v>
      </c>
      <c r="V22" s="40"/>
      <c r="W22" s="92" t="str">
        <f t="shared" si="3"/>
        <v>ANO</v>
      </c>
    </row>
    <row r="23" spans="1:23" ht="12.75">
      <c r="A23" s="36">
        <v>394677</v>
      </c>
      <c r="B23" s="37" t="s">
        <v>59</v>
      </c>
      <c r="C23" s="38"/>
      <c r="D23" s="39">
        <v>4</v>
      </c>
      <c r="E23" s="40">
        <v>4</v>
      </c>
      <c r="F23" s="41">
        <v>2</v>
      </c>
      <c r="G23" s="40">
        <v>1</v>
      </c>
      <c r="H23" s="41">
        <v>4</v>
      </c>
      <c r="I23" s="42">
        <v>2</v>
      </c>
      <c r="J23" s="41"/>
      <c r="K23" s="43">
        <v>4</v>
      </c>
      <c r="L23" s="44"/>
      <c r="M23" s="40">
        <v>0</v>
      </c>
      <c r="N23" s="45"/>
      <c r="O23" s="45">
        <v>2</v>
      </c>
      <c r="P23" s="46">
        <f t="shared" si="0"/>
        <v>23</v>
      </c>
      <c r="Q23" s="47">
        <f>P23/P3</f>
        <v>0.696969696969697</v>
      </c>
      <c r="R23" s="48" t="s">
        <v>30</v>
      </c>
      <c r="S23" s="41" t="s">
        <v>36</v>
      </c>
      <c r="T23" s="107" t="s">
        <v>117</v>
      </c>
      <c r="U23" s="39" t="str">
        <f t="shared" si="2"/>
        <v>ANO</v>
      </c>
      <c r="V23" s="40"/>
      <c r="W23" s="92" t="str">
        <f t="shared" si="3"/>
        <v>ANO</v>
      </c>
    </row>
    <row r="24" spans="1:23" ht="12.75">
      <c r="A24" s="36">
        <v>416680</v>
      </c>
      <c r="B24" s="37" t="s">
        <v>60</v>
      </c>
      <c r="C24" s="51"/>
      <c r="D24" s="39">
        <v>-2</v>
      </c>
      <c r="E24" s="40">
        <v>2</v>
      </c>
      <c r="F24" s="59">
        <v>-2</v>
      </c>
      <c r="G24" s="58">
        <v>0</v>
      </c>
      <c r="H24" s="41">
        <v>5</v>
      </c>
      <c r="I24" s="42">
        <v>-2</v>
      </c>
      <c r="J24" s="41"/>
      <c r="K24" s="43">
        <v>2</v>
      </c>
      <c r="L24" s="44"/>
      <c r="M24" s="97">
        <v>17</v>
      </c>
      <c r="N24" s="98" t="s">
        <v>118</v>
      </c>
      <c r="O24" s="45">
        <v>2</v>
      </c>
      <c r="P24" s="46">
        <f t="shared" si="0"/>
        <v>22</v>
      </c>
      <c r="Q24" s="47">
        <f>P24/P3</f>
        <v>0.6666666666666666</v>
      </c>
      <c r="R24" s="48" t="s">
        <v>35</v>
      </c>
      <c r="S24" s="41" t="s">
        <v>40</v>
      </c>
      <c r="T24" s="107" t="s">
        <v>117</v>
      </c>
      <c r="U24" s="39" t="str">
        <f t="shared" si="2"/>
        <v>ANO</v>
      </c>
      <c r="V24" s="40"/>
      <c r="W24" s="92" t="str">
        <f t="shared" si="3"/>
        <v>ANO</v>
      </c>
    </row>
    <row r="25" spans="1:23" ht="12.75">
      <c r="A25" s="36">
        <v>408931</v>
      </c>
      <c r="B25" s="37" t="s">
        <v>61</v>
      </c>
      <c r="C25" s="51"/>
      <c r="D25" s="39">
        <v>4</v>
      </c>
      <c r="E25" s="40">
        <v>5</v>
      </c>
      <c r="F25" s="41">
        <v>2</v>
      </c>
      <c r="G25" s="40">
        <v>-2</v>
      </c>
      <c r="H25" s="41">
        <v>4</v>
      </c>
      <c r="I25" s="42">
        <v>0</v>
      </c>
      <c r="J25" s="41"/>
      <c r="K25" s="43">
        <v>4</v>
      </c>
      <c r="L25" s="44"/>
      <c r="M25" s="40">
        <v>4</v>
      </c>
      <c r="N25" s="45"/>
      <c r="O25" s="45">
        <v>1</v>
      </c>
      <c r="P25" s="46">
        <f t="shared" si="0"/>
        <v>22</v>
      </c>
      <c r="Q25" s="47">
        <f>P25/P3</f>
        <v>0.6666666666666666</v>
      </c>
      <c r="R25" s="48" t="s">
        <v>35</v>
      </c>
      <c r="S25" s="41" t="s">
        <v>40</v>
      </c>
      <c r="T25" s="106" t="s">
        <v>37</v>
      </c>
      <c r="U25" s="39" t="str">
        <f t="shared" si="2"/>
        <v>ANO</v>
      </c>
      <c r="V25" s="40"/>
      <c r="W25" s="39" t="str">
        <f>IF(S25&lt;0.66,"NE","ANO")</f>
        <v>ANO</v>
      </c>
    </row>
    <row r="26" spans="1:23" ht="12.75">
      <c r="A26" s="36">
        <v>399241</v>
      </c>
      <c r="B26" s="37" t="s">
        <v>62</v>
      </c>
      <c r="C26" s="38"/>
      <c r="D26" s="39">
        <v>2</v>
      </c>
      <c r="E26" s="40">
        <v>5</v>
      </c>
      <c r="F26" s="41">
        <v>1</v>
      </c>
      <c r="G26" s="40">
        <v>2</v>
      </c>
      <c r="H26" s="41">
        <v>4</v>
      </c>
      <c r="I26" s="42">
        <v>2</v>
      </c>
      <c r="J26" s="41"/>
      <c r="K26" s="43">
        <v>4</v>
      </c>
      <c r="L26" s="44"/>
      <c r="M26" s="40">
        <v>3</v>
      </c>
      <c r="N26" s="50"/>
      <c r="O26" s="45">
        <v>2</v>
      </c>
      <c r="P26" s="46">
        <f t="shared" si="0"/>
        <v>25</v>
      </c>
      <c r="Q26" s="47">
        <f>P26/P3</f>
        <v>0.7575757575757576</v>
      </c>
      <c r="R26" s="48" t="s">
        <v>30</v>
      </c>
      <c r="S26" s="41" t="s">
        <v>40</v>
      </c>
      <c r="T26" s="107" t="s">
        <v>117</v>
      </c>
      <c r="U26" s="39" t="str">
        <f t="shared" si="2"/>
        <v>ANO</v>
      </c>
      <c r="V26" s="40"/>
      <c r="W26" s="93" t="s">
        <v>33</v>
      </c>
    </row>
    <row r="27" spans="1:23" ht="12.75">
      <c r="A27" s="36">
        <v>409018</v>
      </c>
      <c r="B27" s="37" t="s">
        <v>63</v>
      </c>
      <c r="C27" s="51"/>
      <c r="D27" s="39">
        <v>4</v>
      </c>
      <c r="E27" s="40">
        <v>3</v>
      </c>
      <c r="F27" s="41">
        <v>2</v>
      </c>
      <c r="G27" s="40">
        <v>1</v>
      </c>
      <c r="H27" s="41">
        <v>3</v>
      </c>
      <c r="I27" s="42">
        <v>2</v>
      </c>
      <c r="J27" s="41"/>
      <c r="K27" s="43">
        <v>4</v>
      </c>
      <c r="L27" s="44"/>
      <c r="M27" s="40">
        <v>4</v>
      </c>
      <c r="N27" s="45"/>
      <c r="O27" s="45">
        <v>4</v>
      </c>
      <c r="P27" s="46">
        <f t="shared" si="0"/>
        <v>27</v>
      </c>
      <c r="Q27" s="47">
        <f>P27/P3</f>
        <v>0.8181818181818182</v>
      </c>
      <c r="R27" s="65" t="s">
        <v>64</v>
      </c>
      <c r="S27" s="63" t="s">
        <v>65</v>
      </c>
      <c r="T27" s="108" t="s">
        <v>36</v>
      </c>
      <c r="U27" s="39" t="str">
        <f t="shared" si="2"/>
        <v>ANO</v>
      </c>
      <c r="V27" s="40"/>
      <c r="W27" s="93" t="s">
        <v>33</v>
      </c>
    </row>
    <row r="28" spans="1:23" ht="12.75">
      <c r="A28" s="36">
        <v>408596</v>
      </c>
      <c r="B28" s="37" t="s">
        <v>66</v>
      </c>
      <c r="C28" s="51"/>
      <c r="D28" s="39">
        <v>4</v>
      </c>
      <c r="E28" s="66">
        <v>0</v>
      </c>
      <c r="F28" s="41">
        <v>2</v>
      </c>
      <c r="G28" s="40">
        <v>2</v>
      </c>
      <c r="H28" s="41">
        <v>2</v>
      </c>
      <c r="I28" s="42">
        <v>2</v>
      </c>
      <c r="J28" s="41"/>
      <c r="K28" s="43">
        <v>4</v>
      </c>
      <c r="L28" s="44"/>
      <c r="M28" s="40">
        <v>4</v>
      </c>
      <c r="N28" s="45"/>
      <c r="O28" s="45">
        <v>4</v>
      </c>
      <c r="P28" s="46">
        <f t="shared" si="0"/>
        <v>24</v>
      </c>
      <c r="Q28" s="47">
        <f>P28/P3</f>
        <v>0.7272727272727273</v>
      </c>
      <c r="R28" s="48" t="s">
        <v>30</v>
      </c>
      <c r="S28" s="41" t="s">
        <v>40</v>
      </c>
      <c r="T28" s="106" t="s">
        <v>37</v>
      </c>
      <c r="U28" s="48" t="s">
        <v>33</v>
      </c>
      <c r="V28" s="40"/>
      <c r="W28" s="93" t="s">
        <v>33</v>
      </c>
    </row>
    <row r="29" spans="1:23" ht="12.75">
      <c r="A29" s="36">
        <v>408232</v>
      </c>
      <c r="B29" s="37" t="s">
        <v>67</v>
      </c>
      <c r="C29" s="38"/>
      <c r="D29" s="39">
        <v>4</v>
      </c>
      <c r="E29" s="40">
        <v>3</v>
      </c>
      <c r="F29" s="41">
        <v>2</v>
      </c>
      <c r="G29" s="40">
        <v>-1</v>
      </c>
      <c r="H29" s="41">
        <v>5</v>
      </c>
      <c r="I29" s="42">
        <v>2</v>
      </c>
      <c r="J29" s="41"/>
      <c r="K29" s="43">
        <v>4</v>
      </c>
      <c r="L29" s="44"/>
      <c r="M29" s="40">
        <v>2</v>
      </c>
      <c r="N29" s="45"/>
      <c r="O29" s="45">
        <v>3</v>
      </c>
      <c r="P29" s="46">
        <f t="shared" si="0"/>
        <v>24</v>
      </c>
      <c r="Q29" s="47">
        <f>P29/P3</f>
        <v>0.7272727272727273</v>
      </c>
      <c r="R29" s="48" t="s">
        <v>35</v>
      </c>
      <c r="S29" s="41" t="s">
        <v>40</v>
      </c>
      <c r="T29" s="108" t="s">
        <v>32</v>
      </c>
      <c r="U29" s="39" t="str">
        <f aca="true" t="shared" si="4" ref="U29:U60">IF(Q29&lt;0.66,"NE","ANO")</f>
        <v>ANO</v>
      </c>
      <c r="V29" s="40"/>
      <c r="W29" s="93" t="s">
        <v>33</v>
      </c>
    </row>
    <row r="30" spans="1:23" ht="12.75">
      <c r="A30" s="36">
        <v>406853</v>
      </c>
      <c r="B30" s="37" t="s">
        <v>68</v>
      </c>
      <c r="C30" s="51"/>
      <c r="D30" s="39">
        <v>2</v>
      </c>
      <c r="E30" s="40">
        <v>4</v>
      </c>
      <c r="F30" s="41">
        <v>2</v>
      </c>
      <c r="G30" s="40">
        <v>2</v>
      </c>
      <c r="H30" s="27">
        <v>5</v>
      </c>
      <c r="I30" s="28">
        <v>-2</v>
      </c>
      <c r="J30" s="41"/>
      <c r="K30" s="52">
        <v>-4</v>
      </c>
      <c r="L30" s="61"/>
      <c r="M30" s="59">
        <v>-4</v>
      </c>
      <c r="N30" s="50"/>
      <c r="O30" s="56">
        <v>-4</v>
      </c>
      <c r="P30" s="46">
        <f t="shared" si="0"/>
        <v>1</v>
      </c>
      <c r="Q30" s="47">
        <f>P30/P3</f>
        <v>0.030303030303030304</v>
      </c>
      <c r="R30" s="57"/>
      <c r="S30" s="51"/>
      <c r="T30" s="109"/>
      <c r="U30" s="49" t="str">
        <f t="shared" si="4"/>
        <v>NE</v>
      </c>
      <c r="V30" s="58"/>
      <c r="W30" s="100" t="s">
        <v>38</v>
      </c>
    </row>
    <row r="31" spans="1:23" ht="12.75">
      <c r="A31" s="36">
        <v>393985</v>
      </c>
      <c r="B31" s="37" t="s">
        <v>69</v>
      </c>
      <c r="C31" s="38"/>
      <c r="D31" s="49">
        <v>-4</v>
      </c>
      <c r="E31" s="58">
        <v>-5</v>
      </c>
      <c r="F31" s="59">
        <v>-2</v>
      </c>
      <c r="G31" s="58">
        <v>-2</v>
      </c>
      <c r="H31" s="67">
        <v>-6</v>
      </c>
      <c r="I31" s="68">
        <v>-2</v>
      </c>
      <c r="J31" s="41"/>
      <c r="K31" s="52">
        <v>-4</v>
      </c>
      <c r="L31" s="61"/>
      <c r="M31" s="59">
        <v>-4</v>
      </c>
      <c r="N31" s="50"/>
      <c r="O31" s="56">
        <v>-4</v>
      </c>
      <c r="P31" s="46">
        <f t="shared" si="0"/>
        <v>-33</v>
      </c>
      <c r="Q31" s="47">
        <f>P31/P3</f>
        <v>-1</v>
      </c>
      <c r="R31" s="57"/>
      <c r="S31" s="51"/>
      <c r="T31" s="109"/>
      <c r="U31" s="49" t="str">
        <f t="shared" si="4"/>
        <v>NE</v>
      </c>
      <c r="V31" s="58"/>
      <c r="W31" s="100" t="s">
        <v>38</v>
      </c>
    </row>
    <row r="32" spans="1:23" ht="12.75">
      <c r="A32" s="36">
        <v>411600</v>
      </c>
      <c r="B32" s="37" t="s">
        <v>70</v>
      </c>
      <c r="C32" s="38"/>
      <c r="D32" s="39">
        <v>4</v>
      </c>
      <c r="E32" s="40">
        <v>5</v>
      </c>
      <c r="F32" s="41">
        <v>2</v>
      </c>
      <c r="G32" s="40">
        <v>1</v>
      </c>
      <c r="H32" s="41">
        <v>6</v>
      </c>
      <c r="I32" s="42">
        <v>2</v>
      </c>
      <c r="J32" s="41"/>
      <c r="K32" s="43">
        <v>4</v>
      </c>
      <c r="L32" s="44"/>
      <c r="M32" s="40">
        <v>4</v>
      </c>
      <c r="N32" s="45"/>
      <c r="O32" s="45">
        <v>3</v>
      </c>
      <c r="P32" s="46">
        <f t="shared" si="0"/>
        <v>31</v>
      </c>
      <c r="Q32" s="47">
        <f>P32/P3</f>
        <v>0.9393939393939394</v>
      </c>
      <c r="R32" s="48" t="s">
        <v>35</v>
      </c>
      <c r="S32" s="63" t="s">
        <v>65</v>
      </c>
      <c r="T32" s="106" t="s">
        <v>37</v>
      </c>
      <c r="U32" s="39" t="str">
        <f t="shared" si="4"/>
        <v>ANO</v>
      </c>
      <c r="V32" s="40"/>
      <c r="W32" s="93" t="s">
        <v>33</v>
      </c>
    </row>
    <row r="33" spans="1:23" ht="12.75">
      <c r="A33" s="36">
        <v>382449</v>
      </c>
      <c r="B33" s="37" t="s">
        <v>71</v>
      </c>
      <c r="C33" s="51"/>
      <c r="D33" s="39">
        <v>2</v>
      </c>
      <c r="E33" s="40">
        <v>5</v>
      </c>
      <c r="F33" s="41">
        <v>-2</v>
      </c>
      <c r="G33" s="40">
        <v>-1</v>
      </c>
      <c r="H33" s="41">
        <v>6</v>
      </c>
      <c r="I33" s="42">
        <v>2</v>
      </c>
      <c r="J33" s="41"/>
      <c r="K33" s="43">
        <v>4</v>
      </c>
      <c r="L33" s="44"/>
      <c r="M33" s="40">
        <v>4</v>
      </c>
      <c r="N33" s="45"/>
      <c r="O33" s="45">
        <v>2</v>
      </c>
      <c r="P33" s="46">
        <f t="shared" si="0"/>
        <v>22</v>
      </c>
      <c r="Q33" s="47">
        <f>P33/P3</f>
        <v>0.6666666666666666</v>
      </c>
      <c r="R33" s="48" t="s">
        <v>35</v>
      </c>
      <c r="S33" s="41" t="s">
        <v>40</v>
      </c>
      <c r="T33" s="107" t="s">
        <v>117</v>
      </c>
      <c r="U33" s="39" t="str">
        <f t="shared" si="4"/>
        <v>ANO</v>
      </c>
      <c r="V33" s="40"/>
      <c r="W33" s="93" t="s">
        <v>33</v>
      </c>
    </row>
    <row r="34" spans="1:23" ht="12.75">
      <c r="A34" s="36">
        <v>382423</v>
      </c>
      <c r="B34" s="37" t="s">
        <v>72</v>
      </c>
      <c r="C34" s="38"/>
      <c r="D34" s="39">
        <v>0</v>
      </c>
      <c r="E34" s="40">
        <v>2</v>
      </c>
      <c r="F34" s="41">
        <v>2</v>
      </c>
      <c r="G34" s="40">
        <v>0</v>
      </c>
      <c r="H34" s="41">
        <v>5</v>
      </c>
      <c r="I34" s="42">
        <v>0</v>
      </c>
      <c r="J34" s="51"/>
      <c r="K34" s="43">
        <v>4</v>
      </c>
      <c r="L34" s="62"/>
      <c r="M34" s="40">
        <v>4</v>
      </c>
      <c r="N34" s="45"/>
      <c r="O34" s="45">
        <v>4</v>
      </c>
      <c r="P34" s="46">
        <f t="shared" si="0"/>
        <v>21</v>
      </c>
      <c r="Q34" s="47">
        <f>P34/(P3)</f>
        <v>0.6363636363636364</v>
      </c>
      <c r="R34" s="48" t="s">
        <v>30</v>
      </c>
      <c r="S34" s="41" t="s">
        <v>40</v>
      </c>
      <c r="T34" s="107" t="s">
        <v>117</v>
      </c>
      <c r="U34" s="49" t="str">
        <f t="shared" si="4"/>
        <v>NE</v>
      </c>
      <c r="V34" s="40"/>
      <c r="W34" s="91" t="s">
        <v>38</v>
      </c>
    </row>
    <row r="35" spans="1:23" ht="12.75">
      <c r="A35" s="36">
        <v>409069</v>
      </c>
      <c r="B35" s="37" t="s">
        <v>73</v>
      </c>
      <c r="C35" s="51"/>
      <c r="D35" s="39">
        <v>4</v>
      </c>
      <c r="E35" s="40">
        <v>5</v>
      </c>
      <c r="F35" s="41">
        <v>2</v>
      </c>
      <c r="G35" s="40">
        <v>1</v>
      </c>
      <c r="H35" s="41">
        <v>4</v>
      </c>
      <c r="I35" s="42">
        <v>2</v>
      </c>
      <c r="J35" s="41"/>
      <c r="K35" s="43">
        <v>4</v>
      </c>
      <c r="L35" s="44"/>
      <c r="M35" s="40">
        <v>4</v>
      </c>
      <c r="N35" s="45"/>
      <c r="O35" s="45">
        <v>0</v>
      </c>
      <c r="P35" s="46">
        <f aca="true" t="shared" si="5" ref="P35:P66">SUM(D35:O35)</f>
        <v>26</v>
      </c>
      <c r="Q35" s="47">
        <f>P35/(P3)</f>
        <v>0.7878787878787878</v>
      </c>
      <c r="R35" s="48" t="s">
        <v>43</v>
      </c>
      <c r="S35" s="41" t="s">
        <v>40</v>
      </c>
      <c r="T35" s="106" t="s">
        <v>37</v>
      </c>
      <c r="U35" s="39" t="str">
        <f t="shared" si="4"/>
        <v>ANO</v>
      </c>
      <c r="V35" s="40"/>
      <c r="W35" s="93" t="s">
        <v>33</v>
      </c>
    </row>
    <row r="36" spans="1:23" ht="12.75">
      <c r="A36" s="36">
        <v>429644</v>
      </c>
      <c r="B36" s="37" t="s">
        <v>74</v>
      </c>
      <c r="C36" s="51"/>
      <c r="D36" s="49">
        <v>-4</v>
      </c>
      <c r="E36" s="40">
        <v>0</v>
      </c>
      <c r="F36" s="59">
        <v>-2</v>
      </c>
      <c r="G36" s="58">
        <v>-2</v>
      </c>
      <c r="H36" s="59">
        <v>-6</v>
      </c>
      <c r="I36" s="60">
        <v>-2</v>
      </c>
      <c r="J36" s="51"/>
      <c r="K36" s="52">
        <v>-4</v>
      </c>
      <c r="L36" s="61"/>
      <c r="M36" s="59">
        <v>-4</v>
      </c>
      <c r="N36" s="50"/>
      <c r="O36" s="56">
        <v>-4</v>
      </c>
      <c r="P36" s="46">
        <f t="shared" si="5"/>
        <v>-28</v>
      </c>
      <c r="Q36" s="47">
        <f>P36/(P3)</f>
        <v>-0.8484848484848485</v>
      </c>
      <c r="R36" s="57"/>
      <c r="S36" s="51"/>
      <c r="T36" s="109"/>
      <c r="U36" s="49" t="str">
        <f t="shared" si="4"/>
        <v>NE</v>
      </c>
      <c r="V36" s="58"/>
      <c r="W36" s="91" t="s">
        <v>38</v>
      </c>
    </row>
    <row r="37" spans="1:23" ht="12.75">
      <c r="A37" s="36">
        <v>358290</v>
      </c>
      <c r="B37" s="37" t="s">
        <v>75</v>
      </c>
      <c r="C37" s="38"/>
      <c r="D37" s="39">
        <v>4</v>
      </c>
      <c r="E37" s="40">
        <v>5</v>
      </c>
      <c r="F37" s="41">
        <v>2</v>
      </c>
      <c r="G37" s="40">
        <v>0</v>
      </c>
      <c r="H37" s="41">
        <v>4</v>
      </c>
      <c r="I37" s="42">
        <v>2</v>
      </c>
      <c r="J37" s="41"/>
      <c r="K37" s="43">
        <v>4</v>
      </c>
      <c r="L37" s="44"/>
      <c r="M37" s="40">
        <v>4</v>
      </c>
      <c r="N37" s="45"/>
      <c r="O37" s="45">
        <v>0</v>
      </c>
      <c r="P37" s="46">
        <f t="shared" si="5"/>
        <v>25</v>
      </c>
      <c r="Q37" s="47">
        <f>P37/P3</f>
        <v>0.7575757575757576</v>
      </c>
      <c r="R37" s="48" t="s">
        <v>35</v>
      </c>
      <c r="S37" s="41" t="s">
        <v>36</v>
      </c>
      <c r="T37" s="107" t="s">
        <v>117</v>
      </c>
      <c r="U37" s="39" t="str">
        <f t="shared" si="4"/>
        <v>ANO</v>
      </c>
      <c r="V37" s="40"/>
      <c r="W37" s="93" t="s">
        <v>33</v>
      </c>
    </row>
    <row r="38" spans="1:23" ht="12.75">
      <c r="A38" s="36">
        <v>408522</v>
      </c>
      <c r="B38" s="37" t="s">
        <v>76</v>
      </c>
      <c r="C38" s="38"/>
      <c r="D38" s="39">
        <v>2</v>
      </c>
      <c r="E38" s="40">
        <v>5</v>
      </c>
      <c r="F38" s="41">
        <v>2</v>
      </c>
      <c r="G38" s="40">
        <v>0</v>
      </c>
      <c r="H38" s="51">
        <v>4</v>
      </c>
      <c r="I38" s="60">
        <v>2</v>
      </c>
      <c r="J38" s="41"/>
      <c r="K38" s="43">
        <v>4</v>
      </c>
      <c r="L38" s="44"/>
      <c r="M38" s="40">
        <v>4</v>
      </c>
      <c r="N38" s="50"/>
      <c r="O38" s="45">
        <v>0</v>
      </c>
      <c r="P38" s="46">
        <f t="shared" si="5"/>
        <v>23</v>
      </c>
      <c r="Q38" s="47">
        <f>P38/P3</f>
        <v>0.696969696969697</v>
      </c>
      <c r="R38" s="48" t="s">
        <v>35</v>
      </c>
      <c r="S38" s="41" t="s">
        <v>40</v>
      </c>
      <c r="T38" s="107" t="s">
        <v>117</v>
      </c>
      <c r="U38" s="39" t="str">
        <f t="shared" si="4"/>
        <v>ANO</v>
      </c>
      <c r="V38" s="40"/>
      <c r="W38" s="39" t="str">
        <f>IF(S38&lt;0.66,"NE","ANO")</f>
        <v>ANO</v>
      </c>
    </row>
    <row r="39" spans="1:23" ht="12.75">
      <c r="A39" s="36">
        <v>115180</v>
      </c>
      <c r="B39" s="37" t="s">
        <v>77</v>
      </c>
      <c r="C39" s="38"/>
      <c r="D39" s="39">
        <v>3</v>
      </c>
      <c r="E39" s="40">
        <v>3</v>
      </c>
      <c r="F39" s="41">
        <v>1</v>
      </c>
      <c r="G39" s="40">
        <v>0</v>
      </c>
      <c r="H39" s="41">
        <v>2</v>
      </c>
      <c r="I39" s="42">
        <v>0</v>
      </c>
      <c r="J39" s="41"/>
      <c r="K39" s="43">
        <v>4</v>
      </c>
      <c r="L39" s="44"/>
      <c r="M39" s="40">
        <v>0</v>
      </c>
      <c r="N39" s="45"/>
      <c r="O39" s="45">
        <v>1</v>
      </c>
      <c r="P39" s="46">
        <f t="shared" si="5"/>
        <v>14</v>
      </c>
      <c r="Q39" s="47">
        <f>P39/P3</f>
        <v>0.42424242424242425</v>
      </c>
      <c r="R39" s="48" t="s">
        <v>43</v>
      </c>
      <c r="S39" s="41" t="s">
        <v>40</v>
      </c>
      <c r="T39" s="110"/>
      <c r="U39" s="49" t="str">
        <f t="shared" si="4"/>
        <v>NE</v>
      </c>
      <c r="V39" s="40"/>
      <c r="W39" s="100" t="s">
        <v>38</v>
      </c>
    </row>
    <row r="40" spans="1:23" ht="12.75">
      <c r="A40" s="36">
        <v>408310</v>
      </c>
      <c r="B40" s="37" t="s">
        <v>78</v>
      </c>
      <c r="C40" s="51"/>
      <c r="D40" s="49">
        <v>-4</v>
      </c>
      <c r="E40" s="40">
        <v>0</v>
      </c>
      <c r="F40" s="41">
        <v>0</v>
      </c>
      <c r="G40" s="40">
        <v>0</v>
      </c>
      <c r="H40" s="41">
        <v>3</v>
      </c>
      <c r="I40" s="42">
        <v>0</v>
      </c>
      <c r="J40" s="41"/>
      <c r="K40" s="43">
        <v>0</v>
      </c>
      <c r="L40" s="61"/>
      <c r="M40" s="40">
        <v>0</v>
      </c>
      <c r="N40" s="50"/>
      <c r="O40" s="56">
        <v>-4</v>
      </c>
      <c r="P40" s="46">
        <f t="shared" si="5"/>
        <v>-5</v>
      </c>
      <c r="Q40" s="47">
        <f>P40/P3</f>
        <v>-0.15151515151515152</v>
      </c>
      <c r="R40" s="48" t="s">
        <v>35</v>
      </c>
      <c r="S40" s="51"/>
      <c r="T40" s="110"/>
      <c r="U40" s="49" t="str">
        <f t="shared" si="4"/>
        <v>NE</v>
      </c>
      <c r="V40" s="58"/>
      <c r="W40" s="91" t="s">
        <v>38</v>
      </c>
    </row>
    <row r="41" spans="1:23" ht="12.75">
      <c r="A41" s="36">
        <v>408813</v>
      </c>
      <c r="B41" s="37" t="s">
        <v>79</v>
      </c>
      <c r="C41" s="51"/>
      <c r="D41" s="49">
        <v>-4</v>
      </c>
      <c r="E41" s="58">
        <v>-5</v>
      </c>
      <c r="F41" s="59">
        <v>-2</v>
      </c>
      <c r="G41" s="58">
        <v>-2</v>
      </c>
      <c r="H41" s="59">
        <v>-6</v>
      </c>
      <c r="I41" s="60">
        <v>-2</v>
      </c>
      <c r="J41" s="51"/>
      <c r="K41" s="52">
        <v>-4</v>
      </c>
      <c r="L41" s="61"/>
      <c r="M41" s="59">
        <v>-4</v>
      </c>
      <c r="N41" s="50"/>
      <c r="O41" s="56">
        <v>-4</v>
      </c>
      <c r="P41" s="46">
        <f t="shared" si="5"/>
        <v>-33</v>
      </c>
      <c r="Q41" s="47">
        <f>P41/P3</f>
        <v>-1</v>
      </c>
      <c r="R41" s="57"/>
      <c r="S41" s="51"/>
      <c r="T41" s="110"/>
      <c r="U41" s="49" t="str">
        <f t="shared" si="4"/>
        <v>NE</v>
      </c>
      <c r="V41" s="58"/>
      <c r="W41" s="91" t="s">
        <v>38</v>
      </c>
    </row>
    <row r="42" spans="1:23" ht="12.75">
      <c r="A42" s="36">
        <v>409679</v>
      </c>
      <c r="B42" s="37" t="s">
        <v>80</v>
      </c>
      <c r="C42" s="38"/>
      <c r="D42" s="39">
        <v>4</v>
      </c>
      <c r="E42" s="40">
        <v>4</v>
      </c>
      <c r="F42" s="41">
        <v>2</v>
      </c>
      <c r="G42" s="40">
        <v>1</v>
      </c>
      <c r="H42" s="41">
        <v>6</v>
      </c>
      <c r="I42" s="42">
        <v>2</v>
      </c>
      <c r="J42" s="41"/>
      <c r="K42" s="43">
        <v>4</v>
      </c>
      <c r="L42" s="44"/>
      <c r="M42" s="40">
        <v>4</v>
      </c>
      <c r="N42" s="45"/>
      <c r="O42" s="45">
        <v>3</v>
      </c>
      <c r="P42" s="46">
        <f t="shared" si="5"/>
        <v>30</v>
      </c>
      <c r="Q42" s="47">
        <f>P42/P3</f>
        <v>0.9090909090909091</v>
      </c>
      <c r="R42" s="48" t="s">
        <v>30</v>
      </c>
      <c r="S42" s="41" t="s">
        <v>31</v>
      </c>
      <c r="T42" s="106" t="s">
        <v>81</v>
      </c>
      <c r="U42" s="39" t="str">
        <f t="shared" si="4"/>
        <v>ANO</v>
      </c>
      <c r="V42" s="40"/>
      <c r="W42" s="93" t="s">
        <v>33</v>
      </c>
    </row>
    <row r="43" spans="1:23" ht="12.75">
      <c r="A43" s="36">
        <v>409107</v>
      </c>
      <c r="B43" s="37" t="s">
        <v>82</v>
      </c>
      <c r="C43" s="38"/>
      <c r="D43" s="39">
        <v>4</v>
      </c>
      <c r="E43" s="40">
        <v>5</v>
      </c>
      <c r="F43" s="41">
        <v>2</v>
      </c>
      <c r="G43" s="40">
        <v>-2</v>
      </c>
      <c r="H43" s="41">
        <v>5</v>
      </c>
      <c r="I43" s="42">
        <v>2</v>
      </c>
      <c r="J43" s="41"/>
      <c r="K43" s="43">
        <v>0</v>
      </c>
      <c r="L43" s="44"/>
      <c r="M43" s="40">
        <v>4</v>
      </c>
      <c r="N43" s="45"/>
      <c r="O43" s="45">
        <v>2</v>
      </c>
      <c r="P43" s="46">
        <f t="shared" si="5"/>
        <v>22</v>
      </c>
      <c r="Q43" s="47">
        <f>P43/P3</f>
        <v>0.6666666666666666</v>
      </c>
      <c r="R43" s="48" t="s">
        <v>35</v>
      </c>
      <c r="S43" s="41" t="s">
        <v>40</v>
      </c>
      <c r="T43" s="106" t="s">
        <v>37</v>
      </c>
      <c r="U43" s="39" t="str">
        <f t="shared" si="4"/>
        <v>ANO</v>
      </c>
      <c r="V43" s="40"/>
      <c r="W43" s="93" t="s">
        <v>33</v>
      </c>
    </row>
    <row r="44" spans="1:23" ht="12.75">
      <c r="A44" s="36">
        <v>417022</v>
      </c>
      <c r="B44" s="37" t="s">
        <v>83</v>
      </c>
      <c r="C44" s="38"/>
      <c r="D44" s="39">
        <v>2</v>
      </c>
      <c r="E44" s="40">
        <v>3</v>
      </c>
      <c r="F44" s="41">
        <v>2</v>
      </c>
      <c r="G44" s="40">
        <v>1</v>
      </c>
      <c r="H44" s="41">
        <v>6</v>
      </c>
      <c r="I44" s="42">
        <v>2</v>
      </c>
      <c r="J44" s="41"/>
      <c r="K44" s="43">
        <v>4</v>
      </c>
      <c r="L44" s="44"/>
      <c r="M44" s="40">
        <v>2</v>
      </c>
      <c r="N44" s="45"/>
      <c r="O44" s="45">
        <v>2</v>
      </c>
      <c r="P44" s="46">
        <f t="shared" si="5"/>
        <v>24</v>
      </c>
      <c r="Q44" s="47">
        <f>P44/P3</f>
        <v>0.7272727272727273</v>
      </c>
      <c r="R44" s="48" t="s">
        <v>43</v>
      </c>
      <c r="S44" s="41" t="s">
        <v>36</v>
      </c>
      <c r="T44" s="107" t="s">
        <v>117</v>
      </c>
      <c r="U44" s="39" t="str">
        <f t="shared" si="4"/>
        <v>ANO</v>
      </c>
      <c r="V44" s="40"/>
      <c r="W44" s="93" t="s">
        <v>33</v>
      </c>
    </row>
    <row r="45" spans="1:23" ht="12.75">
      <c r="A45" s="36">
        <v>270101</v>
      </c>
      <c r="B45" s="37" t="s">
        <v>84</v>
      </c>
      <c r="C45" s="51"/>
      <c r="D45" s="49">
        <v>-4</v>
      </c>
      <c r="E45" s="58">
        <v>-5</v>
      </c>
      <c r="F45" s="41">
        <v>0</v>
      </c>
      <c r="G45" s="40">
        <v>0</v>
      </c>
      <c r="H45" s="59">
        <v>-6</v>
      </c>
      <c r="I45" s="60">
        <v>-2</v>
      </c>
      <c r="J45" s="51"/>
      <c r="K45" s="52">
        <v>-4</v>
      </c>
      <c r="L45" s="61"/>
      <c r="M45" s="59">
        <v>-4</v>
      </c>
      <c r="N45" s="50"/>
      <c r="O45" s="56">
        <v>-4</v>
      </c>
      <c r="P45" s="46">
        <f t="shared" si="5"/>
        <v>-29</v>
      </c>
      <c r="Q45" s="47">
        <f>P45/P3</f>
        <v>-0.8787878787878788</v>
      </c>
      <c r="R45" s="57"/>
      <c r="S45" s="51"/>
      <c r="T45" s="110"/>
      <c r="U45" s="49" t="str">
        <f t="shared" si="4"/>
        <v>NE</v>
      </c>
      <c r="V45" s="58"/>
      <c r="W45" s="91" t="s">
        <v>38</v>
      </c>
    </row>
    <row r="46" spans="1:23" ht="12.75">
      <c r="A46" s="36">
        <v>408761</v>
      </c>
      <c r="B46" s="37" t="s">
        <v>85</v>
      </c>
      <c r="C46" s="38"/>
      <c r="D46" s="39">
        <v>4</v>
      </c>
      <c r="E46" s="40">
        <v>5</v>
      </c>
      <c r="F46" s="41">
        <v>2</v>
      </c>
      <c r="G46" s="40">
        <v>2</v>
      </c>
      <c r="H46" s="41">
        <v>6</v>
      </c>
      <c r="I46" s="42">
        <v>2</v>
      </c>
      <c r="J46" s="41"/>
      <c r="K46" s="43">
        <v>4</v>
      </c>
      <c r="L46" s="44"/>
      <c r="M46" s="40">
        <v>4</v>
      </c>
      <c r="N46" s="45"/>
      <c r="O46" s="45">
        <v>4</v>
      </c>
      <c r="P46" s="46">
        <f t="shared" si="5"/>
        <v>33</v>
      </c>
      <c r="Q46" s="47">
        <f>P46/P3</f>
        <v>1</v>
      </c>
      <c r="R46" s="48" t="s">
        <v>35</v>
      </c>
      <c r="S46" s="41" t="s">
        <v>40</v>
      </c>
      <c r="T46" s="106" t="s">
        <v>37</v>
      </c>
      <c r="U46" s="39" t="str">
        <f t="shared" si="4"/>
        <v>ANO</v>
      </c>
      <c r="V46" s="40"/>
      <c r="W46" s="93" t="s">
        <v>33</v>
      </c>
    </row>
    <row r="47" spans="1:23" ht="12.75">
      <c r="A47" s="36">
        <v>394315</v>
      </c>
      <c r="B47" s="37" t="s">
        <v>86</v>
      </c>
      <c r="C47" s="51"/>
      <c r="D47" s="39">
        <v>2</v>
      </c>
      <c r="E47" s="40">
        <v>4</v>
      </c>
      <c r="F47" s="41">
        <v>2</v>
      </c>
      <c r="G47" s="40">
        <v>2</v>
      </c>
      <c r="H47" s="41">
        <v>4</v>
      </c>
      <c r="I47" s="42">
        <v>2</v>
      </c>
      <c r="J47" s="51"/>
      <c r="K47" s="43">
        <v>4</v>
      </c>
      <c r="L47" s="62"/>
      <c r="M47" s="40">
        <v>1</v>
      </c>
      <c r="N47" s="45"/>
      <c r="O47" s="45">
        <v>2</v>
      </c>
      <c r="P47" s="46">
        <f t="shared" si="5"/>
        <v>23</v>
      </c>
      <c r="Q47" s="47">
        <f>P47/P3</f>
        <v>0.696969696969697</v>
      </c>
      <c r="R47" s="48" t="s">
        <v>35</v>
      </c>
      <c r="S47" s="41" t="s">
        <v>36</v>
      </c>
      <c r="T47" s="107" t="s">
        <v>117</v>
      </c>
      <c r="U47" s="39" t="str">
        <f t="shared" si="4"/>
        <v>ANO</v>
      </c>
      <c r="V47" s="40"/>
      <c r="W47" s="93" t="s">
        <v>33</v>
      </c>
    </row>
    <row r="48" spans="1:23" ht="12.75">
      <c r="A48" s="36">
        <v>411602</v>
      </c>
      <c r="B48" s="37" t="s">
        <v>87</v>
      </c>
      <c r="C48" s="38"/>
      <c r="D48" s="39">
        <v>4</v>
      </c>
      <c r="E48" s="40">
        <v>3</v>
      </c>
      <c r="F48" s="41">
        <v>2</v>
      </c>
      <c r="G48" s="40">
        <v>1</v>
      </c>
      <c r="H48" s="41">
        <v>6</v>
      </c>
      <c r="I48" s="42">
        <v>1</v>
      </c>
      <c r="J48" s="41"/>
      <c r="K48" s="43">
        <v>4</v>
      </c>
      <c r="L48" s="44"/>
      <c r="M48" s="40">
        <v>2</v>
      </c>
      <c r="N48" s="45"/>
      <c r="O48" s="45">
        <v>2</v>
      </c>
      <c r="P48" s="46">
        <f t="shared" si="5"/>
        <v>25</v>
      </c>
      <c r="Q48" s="47">
        <f>P48/(P3)</f>
        <v>0.7575757575757576</v>
      </c>
      <c r="R48" s="48" t="s">
        <v>43</v>
      </c>
      <c r="S48" s="41" t="s">
        <v>36</v>
      </c>
      <c r="T48" s="107" t="s">
        <v>117</v>
      </c>
      <c r="U48" s="39" t="str">
        <f t="shared" si="4"/>
        <v>ANO</v>
      </c>
      <c r="V48" s="40"/>
      <c r="W48" s="93" t="s">
        <v>33</v>
      </c>
    </row>
    <row r="49" spans="1:23" ht="12.75">
      <c r="A49" s="36">
        <v>409678</v>
      </c>
      <c r="B49" s="37" t="s">
        <v>88</v>
      </c>
      <c r="C49" s="38"/>
      <c r="D49" s="39">
        <v>1</v>
      </c>
      <c r="E49" s="40">
        <v>5</v>
      </c>
      <c r="F49" s="41">
        <v>2</v>
      </c>
      <c r="G49" s="40">
        <v>1</v>
      </c>
      <c r="H49" s="41">
        <v>3</v>
      </c>
      <c r="I49" s="42">
        <v>2</v>
      </c>
      <c r="J49" s="41"/>
      <c r="K49" s="43">
        <v>4</v>
      </c>
      <c r="L49" s="61"/>
      <c r="M49" s="40">
        <v>2</v>
      </c>
      <c r="N49" s="45"/>
      <c r="O49" s="45">
        <v>2</v>
      </c>
      <c r="P49" s="46">
        <f t="shared" si="5"/>
        <v>22</v>
      </c>
      <c r="Q49" s="47">
        <f>P49/P3</f>
        <v>0.6666666666666666</v>
      </c>
      <c r="R49" s="48" t="s">
        <v>35</v>
      </c>
      <c r="S49" s="41" t="s">
        <v>31</v>
      </c>
      <c r="T49" s="108" t="s">
        <v>40</v>
      </c>
      <c r="U49" s="39" t="str">
        <f t="shared" si="4"/>
        <v>ANO</v>
      </c>
      <c r="V49" s="40"/>
      <c r="W49" s="93" t="s">
        <v>33</v>
      </c>
    </row>
    <row r="50" spans="1:23" ht="12.75">
      <c r="A50" s="36">
        <v>419920</v>
      </c>
      <c r="B50" s="37" t="s">
        <v>89</v>
      </c>
      <c r="C50" s="51"/>
      <c r="D50" s="39">
        <v>0</v>
      </c>
      <c r="E50" s="40">
        <v>5</v>
      </c>
      <c r="F50" s="41">
        <v>0</v>
      </c>
      <c r="G50" s="40">
        <v>1</v>
      </c>
      <c r="H50" s="41">
        <v>0</v>
      </c>
      <c r="I50" s="42">
        <v>-2</v>
      </c>
      <c r="J50" s="41"/>
      <c r="K50" s="43">
        <v>4</v>
      </c>
      <c r="L50" s="44"/>
      <c r="M50" s="40">
        <v>2</v>
      </c>
      <c r="N50" s="98" t="s">
        <v>118</v>
      </c>
      <c r="O50" s="45">
        <v>0</v>
      </c>
      <c r="P50" s="46">
        <f t="shared" si="5"/>
        <v>10</v>
      </c>
      <c r="Q50" s="47">
        <v>0.8</v>
      </c>
      <c r="R50" s="48" t="s">
        <v>35</v>
      </c>
      <c r="S50" s="41" t="s">
        <v>40</v>
      </c>
      <c r="T50" s="107" t="s">
        <v>117</v>
      </c>
      <c r="U50" s="39" t="str">
        <f t="shared" si="4"/>
        <v>ANO</v>
      </c>
      <c r="V50" s="40"/>
      <c r="W50" s="93" t="s">
        <v>33</v>
      </c>
    </row>
    <row r="51" spans="1:23" ht="12.75">
      <c r="A51" s="36">
        <v>411583</v>
      </c>
      <c r="B51" s="37" t="s">
        <v>90</v>
      </c>
      <c r="C51" s="51"/>
      <c r="D51" s="39">
        <v>4</v>
      </c>
      <c r="E51" s="40">
        <v>3</v>
      </c>
      <c r="F51" s="41">
        <v>2</v>
      </c>
      <c r="G51" s="40">
        <v>1</v>
      </c>
      <c r="H51" s="41">
        <v>2</v>
      </c>
      <c r="I51" s="42">
        <v>2</v>
      </c>
      <c r="J51" s="41"/>
      <c r="K51" s="43">
        <v>4</v>
      </c>
      <c r="L51" s="44"/>
      <c r="M51" s="40">
        <v>4</v>
      </c>
      <c r="N51" s="45"/>
      <c r="O51" s="45">
        <v>2</v>
      </c>
      <c r="P51" s="46">
        <f t="shared" si="5"/>
        <v>24</v>
      </c>
      <c r="Q51" s="47">
        <f>P51/P3</f>
        <v>0.7272727272727273</v>
      </c>
      <c r="R51" s="48" t="s">
        <v>35</v>
      </c>
      <c r="S51" s="41" t="s">
        <v>40</v>
      </c>
      <c r="T51" s="107" t="s">
        <v>117</v>
      </c>
      <c r="U51" s="39" t="str">
        <f t="shared" si="4"/>
        <v>ANO</v>
      </c>
      <c r="V51" s="40"/>
      <c r="W51" s="93" t="s">
        <v>33</v>
      </c>
    </row>
    <row r="52" spans="1:23" ht="12.75">
      <c r="A52" s="36">
        <v>411589</v>
      </c>
      <c r="B52" s="37" t="s">
        <v>91</v>
      </c>
      <c r="C52" s="38"/>
      <c r="D52" s="39">
        <v>2</v>
      </c>
      <c r="E52" s="40">
        <v>5</v>
      </c>
      <c r="F52" s="41">
        <v>2</v>
      </c>
      <c r="G52" s="40">
        <v>0</v>
      </c>
      <c r="H52" s="41">
        <v>3</v>
      </c>
      <c r="I52" s="42">
        <v>2</v>
      </c>
      <c r="J52" s="41"/>
      <c r="K52" s="43">
        <v>4</v>
      </c>
      <c r="L52" s="44"/>
      <c r="M52" s="40">
        <v>4</v>
      </c>
      <c r="N52" s="45"/>
      <c r="O52" s="45">
        <v>1</v>
      </c>
      <c r="P52" s="46">
        <f t="shared" si="5"/>
        <v>23</v>
      </c>
      <c r="Q52" s="47">
        <f>P52/P3</f>
        <v>0.696969696969697</v>
      </c>
      <c r="R52" s="48" t="s">
        <v>35</v>
      </c>
      <c r="S52" s="41" t="s">
        <v>40</v>
      </c>
      <c r="T52" s="107" t="s">
        <v>117</v>
      </c>
      <c r="U52" s="39" t="str">
        <f t="shared" si="4"/>
        <v>ANO</v>
      </c>
      <c r="V52" s="40"/>
      <c r="W52" s="93" t="s">
        <v>33</v>
      </c>
    </row>
    <row r="53" spans="1:23" ht="12.75">
      <c r="A53" s="36">
        <v>409220</v>
      </c>
      <c r="B53" s="37" t="s">
        <v>92</v>
      </c>
      <c r="C53" s="38"/>
      <c r="D53" s="39">
        <v>-1</v>
      </c>
      <c r="E53" s="40">
        <v>2</v>
      </c>
      <c r="F53" s="41">
        <v>2</v>
      </c>
      <c r="G53" s="40">
        <v>1</v>
      </c>
      <c r="H53" s="41">
        <v>5</v>
      </c>
      <c r="I53" s="42">
        <v>2</v>
      </c>
      <c r="J53" s="41"/>
      <c r="K53" s="43">
        <v>4</v>
      </c>
      <c r="L53" s="44"/>
      <c r="M53" s="40">
        <v>4</v>
      </c>
      <c r="N53" s="50"/>
      <c r="O53" s="45">
        <v>4</v>
      </c>
      <c r="P53" s="46">
        <f t="shared" si="5"/>
        <v>23</v>
      </c>
      <c r="Q53" s="47">
        <f>P53/P3</f>
        <v>0.696969696969697</v>
      </c>
      <c r="R53" s="48" t="s">
        <v>35</v>
      </c>
      <c r="S53" s="41" t="s">
        <v>40</v>
      </c>
      <c r="T53" s="107" t="s">
        <v>117</v>
      </c>
      <c r="U53" s="39" t="str">
        <f t="shared" si="4"/>
        <v>ANO</v>
      </c>
      <c r="V53" s="40"/>
      <c r="W53" s="93" t="s">
        <v>33</v>
      </c>
    </row>
    <row r="54" spans="1:23" ht="12.75">
      <c r="A54" s="36">
        <v>411580</v>
      </c>
      <c r="B54" s="37" t="s">
        <v>93</v>
      </c>
      <c r="C54" s="38"/>
      <c r="D54" s="39">
        <v>4</v>
      </c>
      <c r="E54" s="40">
        <v>4</v>
      </c>
      <c r="F54" s="41">
        <v>2</v>
      </c>
      <c r="G54" s="40">
        <v>-2</v>
      </c>
      <c r="H54" s="41">
        <v>6</v>
      </c>
      <c r="I54" s="42">
        <v>0</v>
      </c>
      <c r="J54" s="41"/>
      <c r="K54" s="43">
        <v>4</v>
      </c>
      <c r="L54" s="61"/>
      <c r="M54" s="40">
        <v>2</v>
      </c>
      <c r="N54" s="45"/>
      <c r="O54" s="45">
        <v>4</v>
      </c>
      <c r="P54" s="46">
        <f t="shared" si="5"/>
        <v>24</v>
      </c>
      <c r="Q54" s="47">
        <f>P54/P3</f>
        <v>0.7272727272727273</v>
      </c>
      <c r="R54" s="48" t="s">
        <v>43</v>
      </c>
      <c r="S54" s="41" t="s">
        <v>36</v>
      </c>
      <c r="T54" s="107" t="s">
        <v>117</v>
      </c>
      <c r="U54" s="39" t="str">
        <f t="shared" si="4"/>
        <v>ANO</v>
      </c>
      <c r="V54" s="40"/>
      <c r="W54" s="93" t="s">
        <v>33</v>
      </c>
    </row>
    <row r="55" spans="1:23" ht="12.75">
      <c r="A55" s="36">
        <v>408082</v>
      </c>
      <c r="B55" s="37" t="s">
        <v>94</v>
      </c>
      <c r="C55" s="38"/>
      <c r="D55" s="39">
        <v>4</v>
      </c>
      <c r="E55" s="40">
        <v>5</v>
      </c>
      <c r="F55" s="41">
        <v>2</v>
      </c>
      <c r="G55" s="40">
        <v>1</v>
      </c>
      <c r="H55" s="41">
        <v>6</v>
      </c>
      <c r="I55" s="42">
        <v>0</v>
      </c>
      <c r="J55" s="41"/>
      <c r="K55" s="43">
        <v>0</v>
      </c>
      <c r="L55" s="44"/>
      <c r="M55" s="40">
        <v>4</v>
      </c>
      <c r="N55" s="45"/>
      <c r="O55" s="45">
        <v>2</v>
      </c>
      <c r="P55" s="46">
        <f t="shared" si="5"/>
        <v>24</v>
      </c>
      <c r="Q55" s="47">
        <f>P55/P3</f>
        <v>0.7272727272727273</v>
      </c>
      <c r="R55" s="48" t="s">
        <v>30</v>
      </c>
      <c r="S55" s="41" t="s">
        <v>40</v>
      </c>
      <c r="T55" s="107" t="s">
        <v>117</v>
      </c>
      <c r="U55" s="39" t="str">
        <f t="shared" si="4"/>
        <v>ANO</v>
      </c>
      <c r="V55" s="40"/>
      <c r="W55" s="93" t="s">
        <v>33</v>
      </c>
    </row>
    <row r="56" spans="1:23" ht="12.75">
      <c r="A56" s="36">
        <v>423973</v>
      </c>
      <c r="B56" s="37" t="s">
        <v>95</v>
      </c>
      <c r="C56" s="51"/>
      <c r="D56" s="49">
        <v>-4</v>
      </c>
      <c r="E56" s="58">
        <v>-5</v>
      </c>
      <c r="F56" s="59">
        <v>-2</v>
      </c>
      <c r="G56" s="58">
        <v>-2</v>
      </c>
      <c r="H56" s="59">
        <v>-6</v>
      </c>
      <c r="I56" s="60">
        <v>-2</v>
      </c>
      <c r="J56" s="51"/>
      <c r="K56" s="52">
        <v>-4</v>
      </c>
      <c r="L56" s="61"/>
      <c r="M56" s="59">
        <v>-4</v>
      </c>
      <c r="N56" s="50"/>
      <c r="O56" s="56">
        <v>-4</v>
      </c>
      <c r="P56" s="46">
        <f t="shared" si="5"/>
        <v>-33</v>
      </c>
      <c r="Q56" s="47">
        <f>P56/P3</f>
        <v>-1</v>
      </c>
      <c r="R56" s="57"/>
      <c r="S56" s="51"/>
      <c r="T56" s="109"/>
      <c r="U56" s="49" t="str">
        <f t="shared" si="4"/>
        <v>NE</v>
      </c>
      <c r="V56" s="58"/>
      <c r="W56" s="91" t="s">
        <v>38</v>
      </c>
    </row>
    <row r="57" spans="1:23" ht="12.75">
      <c r="A57" s="36">
        <v>408782</v>
      </c>
      <c r="B57" s="37" t="s">
        <v>96</v>
      </c>
      <c r="C57" s="38"/>
      <c r="D57" s="39">
        <v>2</v>
      </c>
      <c r="E57" s="40">
        <v>3</v>
      </c>
      <c r="F57" s="41">
        <v>2</v>
      </c>
      <c r="G57" s="40">
        <v>2</v>
      </c>
      <c r="H57" s="41">
        <v>4</v>
      </c>
      <c r="I57" s="42">
        <v>0</v>
      </c>
      <c r="J57" s="41"/>
      <c r="K57" s="43">
        <v>4</v>
      </c>
      <c r="L57" s="44"/>
      <c r="M57" s="40">
        <v>4</v>
      </c>
      <c r="N57" s="45"/>
      <c r="O57" s="56">
        <v>4</v>
      </c>
      <c r="P57" s="46">
        <f t="shared" si="5"/>
        <v>25</v>
      </c>
      <c r="Q57" s="47">
        <f>P57/P3</f>
        <v>0.7575757575757576</v>
      </c>
      <c r="R57" s="48" t="s">
        <v>35</v>
      </c>
      <c r="S57" s="41" t="s">
        <v>36</v>
      </c>
      <c r="T57" s="107" t="s">
        <v>117</v>
      </c>
      <c r="U57" s="39" t="str">
        <f t="shared" si="4"/>
        <v>ANO</v>
      </c>
      <c r="V57" s="40"/>
      <c r="W57" s="93" t="s">
        <v>33</v>
      </c>
    </row>
    <row r="58" spans="1:23" ht="12.75">
      <c r="A58" s="36">
        <v>411608</v>
      </c>
      <c r="B58" s="37" t="s">
        <v>97</v>
      </c>
      <c r="C58" s="38"/>
      <c r="D58" s="39">
        <v>4</v>
      </c>
      <c r="E58" s="40">
        <v>5</v>
      </c>
      <c r="F58" s="41">
        <v>2</v>
      </c>
      <c r="G58" s="40">
        <v>1</v>
      </c>
      <c r="H58" s="41">
        <v>2</v>
      </c>
      <c r="I58" s="42">
        <v>2</v>
      </c>
      <c r="J58" s="41"/>
      <c r="K58" s="43">
        <v>4</v>
      </c>
      <c r="L58" s="44"/>
      <c r="M58" s="40">
        <v>4</v>
      </c>
      <c r="N58" s="45"/>
      <c r="O58" s="45">
        <v>0</v>
      </c>
      <c r="P58" s="46">
        <f t="shared" si="5"/>
        <v>24</v>
      </c>
      <c r="Q58" s="47">
        <f>P58/P3</f>
        <v>0.7272727272727273</v>
      </c>
      <c r="R58" s="48" t="s">
        <v>43</v>
      </c>
      <c r="S58" s="41" t="s">
        <v>36</v>
      </c>
      <c r="T58" s="108" t="s">
        <v>98</v>
      </c>
      <c r="U58" s="39" t="str">
        <f t="shared" si="4"/>
        <v>ANO</v>
      </c>
      <c r="V58" s="40"/>
      <c r="W58" s="93" t="s">
        <v>33</v>
      </c>
    </row>
    <row r="59" spans="1:23" ht="12.75">
      <c r="A59" s="36">
        <v>408127</v>
      </c>
      <c r="B59" s="37" t="s">
        <v>99</v>
      </c>
      <c r="C59" s="38"/>
      <c r="D59" s="39">
        <v>0</v>
      </c>
      <c r="E59" s="40">
        <v>4</v>
      </c>
      <c r="F59" s="41">
        <v>2</v>
      </c>
      <c r="G59" s="40">
        <v>1</v>
      </c>
      <c r="H59" s="41">
        <v>4</v>
      </c>
      <c r="I59" s="42">
        <v>2</v>
      </c>
      <c r="J59" s="41"/>
      <c r="K59" s="43">
        <v>4</v>
      </c>
      <c r="L59" s="61"/>
      <c r="M59" s="40">
        <v>1</v>
      </c>
      <c r="N59" s="45"/>
      <c r="O59" s="45">
        <v>4</v>
      </c>
      <c r="P59" s="46">
        <f t="shared" si="5"/>
        <v>22</v>
      </c>
      <c r="Q59" s="47">
        <f>P59/P3</f>
        <v>0.6666666666666666</v>
      </c>
      <c r="R59" s="48" t="s">
        <v>43</v>
      </c>
      <c r="S59" s="41" t="s">
        <v>31</v>
      </c>
      <c r="T59" s="107" t="s">
        <v>117</v>
      </c>
      <c r="U59" s="39" t="str">
        <f t="shared" si="4"/>
        <v>ANO</v>
      </c>
      <c r="V59" s="40"/>
      <c r="W59" s="93" t="s">
        <v>33</v>
      </c>
    </row>
    <row r="60" spans="1:23" ht="12.75">
      <c r="A60" s="36">
        <v>393742</v>
      </c>
      <c r="B60" s="37" t="s">
        <v>100</v>
      </c>
      <c r="C60" s="38"/>
      <c r="D60" s="39">
        <v>2</v>
      </c>
      <c r="E60" s="40">
        <v>5</v>
      </c>
      <c r="F60" s="41">
        <v>2</v>
      </c>
      <c r="G60" s="40">
        <v>1</v>
      </c>
      <c r="H60" s="41">
        <v>6</v>
      </c>
      <c r="I60" s="42">
        <v>1</v>
      </c>
      <c r="J60" s="41"/>
      <c r="K60" s="43">
        <v>2</v>
      </c>
      <c r="L60" s="44"/>
      <c r="M60" s="40">
        <v>4</v>
      </c>
      <c r="N60" s="45"/>
      <c r="O60" s="45">
        <v>0</v>
      </c>
      <c r="P60" s="46">
        <f t="shared" si="5"/>
        <v>23</v>
      </c>
      <c r="Q60" s="47">
        <f>P60/P3</f>
        <v>0.696969696969697</v>
      </c>
      <c r="R60" s="48" t="s">
        <v>43</v>
      </c>
      <c r="S60" s="41" t="s">
        <v>36</v>
      </c>
      <c r="T60" s="106" t="s">
        <v>37</v>
      </c>
      <c r="U60" s="39" t="str">
        <f t="shared" si="4"/>
        <v>ANO</v>
      </c>
      <c r="V60" s="40"/>
      <c r="W60" s="93" t="s">
        <v>33</v>
      </c>
    </row>
    <row r="61" spans="1:23" ht="12.75">
      <c r="A61" s="36">
        <v>411585</v>
      </c>
      <c r="B61" s="37" t="s">
        <v>101</v>
      </c>
      <c r="C61" s="38"/>
      <c r="D61" s="39">
        <v>4</v>
      </c>
      <c r="E61" s="40">
        <v>5</v>
      </c>
      <c r="F61" s="41">
        <v>2</v>
      </c>
      <c r="G61" s="40">
        <v>2</v>
      </c>
      <c r="H61" s="41">
        <v>6</v>
      </c>
      <c r="I61" s="42">
        <v>0</v>
      </c>
      <c r="J61" s="41"/>
      <c r="K61" s="43">
        <v>4</v>
      </c>
      <c r="L61" s="44"/>
      <c r="M61" s="40">
        <v>2</v>
      </c>
      <c r="N61" s="45"/>
      <c r="O61" s="45">
        <v>0</v>
      </c>
      <c r="P61" s="46">
        <f t="shared" si="5"/>
        <v>25</v>
      </c>
      <c r="Q61" s="47">
        <f>P61/P3</f>
        <v>0.7575757575757576</v>
      </c>
      <c r="R61" s="48" t="s">
        <v>35</v>
      </c>
      <c r="S61" s="41" t="s">
        <v>31</v>
      </c>
      <c r="T61" s="106" t="s">
        <v>37</v>
      </c>
      <c r="U61" s="48" t="s">
        <v>33</v>
      </c>
      <c r="V61" s="40"/>
      <c r="W61" s="93" t="s">
        <v>33</v>
      </c>
    </row>
    <row r="62" spans="1:23" ht="12.75">
      <c r="A62" s="36">
        <v>408225</v>
      </c>
      <c r="B62" s="37" t="s">
        <v>102</v>
      </c>
      <c r="C62" s="38"/>
      <c r="D62" s="39">
        <v>0</v>
      </c>
      <c r="E62" s="40">
        <v>5</v>
      </c>
      <c r="F62" s="41">
        <v>2</v>
      </c>
      <c r="G62" s="40">
        <v>2</v>
      </c>
      <c r="H62" s="41">
        <v>4</v>
      </c>
      <c r="I62" s="42">
        <v>2</v>
      </c>
      <c r="J62" s="41"/>
      <c r="K62" s="43">
        <v>2</v>
      </c>
      <c r="L62" s="44"/>
      <c r="M62" s="40">
        <v>4</v>
      </c>
      <c r="N62" s="45"/>
      <c r="O62" s="45">
        <v>4</v>
      </c>
      <c r="P62" s="46">
        <f t="shared" si="5"/>
        <v>25</v>
      </c>
      <c r="Q62" s="47">
        <f>P62/P3</f>
        <v>0.7575757575757576</v>
      </c>
      <c r="R62" s="48" t="s">
        <v>30</v>
      </c>
      <c r="S62" s="41" t="s">
        <v>31</v>
      </c>
      <c r="T62" s="106" t="s">
        <v>37</v>
      </c>
      <c r="U62" s="48" t="s">
        <v>33</v>
      </c>
      <c r="V62" s="40"/>
      <c r="W62" s="93" t="s">
        <v>33</v>
      </c>
    </row>
    <row r="63" spans="1:23" ht="12.75">
      <c r="A63" s="36">
        <v>409133</v>
      </c>
      <c r="B63" s="37" t="s">
        <v>103</v>
      </c>
      <c r="C63" s="38"/>
      <c r="D63" s="39">
        <v>4</v>
      </c>
      <c r="E63" s="40">
        <v>5</v>
      </c>
      <c r="F63" s="41">
        <v>2</v>
      </c>
      <c r="G63" s="40">
        <v>2</v>
      </c>
      <c r="H63" s="41">
        <v>3</v>
      </c>
      <c r="I63" s="42">
        <v>2</v>
      </c>
      <c r="J63" s="41"/>
      <c r="K63" s="43">
        <v>2</v>
      </c>
      <c r="L63" s="44"/>
      <c r="M63" s="40">
        <v>4</v>
      </c>
      <c r="N63" s="45"/>
      <c r="O63" s="45">
        <v>2</v>
      </c>
      <c r="P63" s="46">
        <f t="shared" si="5"/>
        <v>26</v>
      </c>
      <c r="Q63" s="47">
        <f>P63/P3</f>
        <v>0.7878787878787878</v>
      </c>
      <c r="R63" s="48" t="s">
        <v>35</v>
      </c>
      <c r="S63" s="41" t="s">
        <v>40</v>
      </c>
      <c r="T63" s="107" t="s">
        <v>117</v>
      </c>
      <c r="U63" s="39" t="str">
        <f>IF(Q63&lt;0.66,"NE","ANO")</f>
        <v>ANO</v>
      </c>
      <c r="V63" s="40"/>
      <c r="W63" s="93" t="s">
        <v>33</v>
      </c>
    </row>
    <row r="64" spans="1:23" ht="12.75">
      <c r="A64" s="36">
        <v>411586</v>
      </c>
      <c r="B64" s="37" t="s">
        <v>104</v>
      </c>
      <c r="C64" s="38"/>
      <c r="D64" s="39">
        <v>4</v>
      </c>
      <c r="E64" s="40">
        <v>4</v>
      </c>
      <c r="F64" s="41">
        <v>2</v>
      </c>
      <c r="G64" s="40">
        <v>1</v>
      </c>
      <c r="H64" s="41">
        <v>4</v>
      </c>
      <c r="I64" s="42">
        <v>0</v>
      </c>
      <c r="J64" s="41"/>
      <c r="K64" s="43">
        <v>4</v>
      </c>
      <c r="L64" s="44"/>
      <c r="M64" s="40">
        <v>2</v>
      </c>
      <c r="N64" s="32"/>
      <c r="O64" s="45">
        <v>2</v>
      </c>
      <c r="P64" s="46">
        <f t="shared" si="5"/>
        <v>23</v>
      </c>
      <c r="Q64" s="47">
        <f>P64/P3</f>
        <v>0.696969696969697</v>
      </c>
      <c r="R64" s="48" t="s">
        <v>35</v>
      </c>
      <c r="S64" s="41" t="s">
        <v>40</v>
      </c>
      <c r="T64" s="107" t="s">
        <v>117</v>
      </c>
      <c r="U64" s="39" t="str">
        <f>IF(Q64&lt;0.66,"NE","ANO")</f>
        <v>ANO</v>
      </c>
      <c r="V64" s="40"/>
      <c r="W64" s="93" t="s">
        <v>33</v>
      </c>
    </row>
    <row r="65" spans="1:23" ht="12.75">
      <c r="A65" s="36">
        <v>394198</v>
      </c>
      <c r="B65" s="37" t="s">
        <v>105</v>
      </c>
      <c r="C65" s="51"/>
      <c r="D65" s="39">
        <v>4</v>
      </c>
      <c r="E65" s="40">
        <v>5</v>
      </c>
      <c r="F65" s="41">
        <v>2</v>
      </c>
      <c r="G65" s="40">
        <v>1</v>
      </c>
      <c r="H65" s="41">
        <v>5</v>
      </c>
      <c r="I65" s="42">
        <v>2</v>
      </c>
      <c r="J65" s="41"/>
      <c r="K65" s="43">
        <v>4</v>
      </c>
      <c r="L65" s="44"/>
      <c r="M65" s="40">
        <v>4</v>
      </c>
      <c r="N65" s="45"/>
      <c r="O65" s="45">
        <v>-2</v>
      </c>
      <c r="P65" s="46">
        <f t="shared" si="5"/>
        <v>25</v>
      </c>
      <c r="Q65" s="47">
        <f>P65/P3</f>
        <v>0.7575757575757576</v>
      </c>
      <c r="R65" s="48" t="s">
        <v>64</v>
      </c>
      <c r="S65" s="63" t="s">
        <v>65</v>
      </c>
      <c r="T65" s="106" t="s">
        <v>37</v>
      </c>
      <c r="U65" s="39" t="str">
        <f>IF(Q65&lt;0.66,"NE","ANO")</f>
        <v>ANO</v>
      </c>
      <c r="V65" s="40"/>
      <c r="W65" s="93" t="s">
        <v>33</v>
      </c>
    </row>
    <row r="66" spans="1:23" ht="12.75">
      <c r="A66" s="36">
        <v>409243</v>
      </c>
      <c r="B66" s="37" t="s">
        <v>106</v>
      </c>
      <c r="C66" s="38"/>
      <c r="D66" s="39">
        <v>4</v>
      </c>
      <c r="E66" s="40">
        <v>5</v>
      </c>
      <c r="F66" s="41">
        <v>2</v>
      </c>
      <c r="G66" s="40">
        <v>1</v>
      </c>
      <c r="H66" s="41">
        <v>2</v>
      </c>
      <c r="I66" s="42">
        <v>2</v>
      </c>
      <c r="J66" s="41"/>
      <c r="K66" s="43">
        <v>2</v>
      </c>
      <c r="L66" s="44"/>
      <c r="M66" s="40">
        <v>4</v>
      </c>
      <c r="N66" s="45"/>
      <c r="O66" s="45">
        <v>4</v>
      </c>
      <c r="P66" s="46">
        <f t="shared" si="5"/>
        <v>26</v>
      </c>
      <c r="Q66" s="47">
        <f>P66/P3</f>
        <v>0.7878787878787878</v>
      </c>
      <c r="R66" s="48" t="s">
        <v>30</v>
      </c>
      <c r="S66" s="63" t="s">
        <v>65</v>
      </c>
      <c r="T66" s="106" t="s">
        <v>37</v>
      </c>
      <c r="U66" s="39" t="str">
        <f>IF(Q66&lt;0.66,"NE","ANO")</f>
        <v>ANO</v>
      </c>
      <c r="V66" s="40"/>
      <c r="W66" s="93" t="s">
        <v>33</v>
      </c>
    </row>
    <row r="67" spans="1:23" ht="13.5" thickBot="1">
      <c r="A67" s="69">
        <v>411490</v>
      </c>
      <c r="B67" s="70" t="s">
        <v>107</v>
      </c>
      <c r="C67" s="71"/>
      <c r="D67" s="72">
        <v>4</v>
      </c>
      <c r="E67" s="73">
        <v>5</v>
      </c>
      <c r="F67" s="74">
        <v>2</v>
      </c>
      <c r="G67" s="73">
        <v>1</v>
      </c>
      <c r="H67" s="74">
        <v>6</v>
      </c>
      <c r="I67" s="75">
        <v>2</v>
      </c>
      <c r="J67" s="71"/>
      <c r="K67" s="76">
        <v>4</v>
      </c>
      <c r="L67" s="77"/>
      <c r="M67" s="73">
        <v>3</v>
      </c>
      <c r="N67" s="45"/>
      <c r="O67" s="56">
        <v>2</v>
      </c>
      <c r="P67" s="78">
        <f>SUM(D67:O67)</f>
        <v>29</v>
      </c>
      <c r="Q67" s="79">
        <f>P67/P3</f>
        <v>0.8787878787878788</v>
      </c>
      <c r="R67" s="80" t="s">
        <v>35</v>
      </c>
      <c r="S67" s="74" t="s">
        <v>36</v>
      </c>
      <c r="T67" s="111" t="s">
        <v>37</v>
      </c>
      <c r="U67" s="72" t="str">
        <f>IF(Q67&lt;0.66,"NE","ANO")</f>
        <v>ANO</v>
      </c>
      <c r="V67" s="73"/>
      <c r="W67" s="94" t="s">
        <v>33</v>
      </c>
    </row>
    <row r="68" spans="2:3" ht="12.75">
      <c r="B68" s="2"/>
      <c r="C68" s="2"/>
    </row>
    <row r="69" spans="2:3" ht="12.75">
      <c r="B69" s="81" t="s">
        <v>108</v>
      </c>
      <c r="C69" s="82"/>
    </row>
    <row r="70" spans="2:3" ht="12.75">
      <c r="B70" s="83" t="s">
        <v>109</v>
      </c>
      <c r="C70" s="82"/>
    </row>
    <row r="71" spans="2:3" ht="12.75">
      <c r="B71" s="83" t="s">
        <v>110</v>
      </c>
      <c r="C71" s="82"/>
    </row>
    <row r="72" spans="2:3" ht="12.75">
      <c r="B72" s="83" t="s">
        <v>111</v>
      </c>
      <c r="C72" s="82"/>
    </row>
    <row r="73" spans="2:3" ht="12.75">
      <c r="B73" s="81" t="s">
        <v>112</v>
      </c>
      <c r="C73" s="82"/>
    </row>
    <row r="74" spans="2:15" ht="12.75">
      <c r="B74" s="84" t="s">
        <v>113</v>
      </c>
      <c r="C74" s="85"/>
      <c r="G74" s="86" t="s">
        <v>114</v>
      </c>
      <c r="H74" s="87"/>
      <c r="I74" s="87"/>
      <c r="J74" s="87"/>
      <c r="K74" s="87"/>
      <c r="L74" s="87"/>
      <c r="M74" s="87"/>
      <c r="N74" s="87"/>
      <c r="O74" s="87"/>
    </row>
    <row r="75" spans="2:15" ht="12.75">
      <c r="B75" s="83" t="s">
        <v>115</v>
      </c>
      <c r="C75" s="82"/>
      <c r="G75" s="88" t="s">
        <v>116</v>
      </c>
      <c r="H75" s="89"/>
      <c r="I75" s="89"/>
      <c r="J75" s="89"/>
      <c r="K75" s="89"/>
      <c r="L75" s="89"/>
      <c r="M75" s="89"/>
      <c r="N75" s="89"/>
      <c r="O75" s="89"/>
    </row>
    <row r="76" ht="12.75">
      <c r="B76" s="83" t="s">
        <v>119</v>
      </c>
    </row>
  </sheetData>
  <sheetProtection selectLockedCells="1" selectUnlockedCells="1"/>
  <mergeCells count="19">
    <mergeCell ref="A1:B2"/>
    <mergeCell ref="C1:C2"/>
    <mergeCell ref="D1:D2"/>
    <mergeCell ref="E1:E2"/>
    <mergeCell ref="F1:G1"/>
    <mergeCell ref="H1:H2"/>
    <mergeCell ref="I1:I2"/>
    <mergeCell ref="J1:J2"/>
    <mergeCell ref="K1:K2"/>
    <mergeCell ref="L1:L2"/>
    <mergeCell ref="M1:M2"/>
    <mergeCell ref="N1:N2"/>
    <mergeCell ref="W1:W2"/>
    <mergeCell ref="O1:O2"/>
    <mergeCell ref="P1:P2"/>
    <mergeCell ref="Q1:Q2"/>
    <mergeCell ref="R1:T1"/>
    <mergeCell ref="U1:U2"/>
    <mergeCell ref="V1: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W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Kolarova</cp:lastModifiedBy>
  <dcterms:created xsi:type="dcterms:W3CDTF">2013-12-19T16:14:53Z</dcterms:created>
  <dcterms:modified xsi:type="dcterms:W3CDTF">2014-01-23T11:53:44Z</dcterms:modified>
  <cp:category/>
  <cp:version/>
  <cp:contentType/>
  <cp:contentStatus/>
</cp:coreProperties>
</file>