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G\Desktop\"/>
    </mc:Choice>
  </mc:AlternateContent>
  <bookViews>
    <workbookView xWindow="0" yWindow="0" windowWidth="28800" windowHeight="14235" tabRatio="500" activeTab="1"/>
  </bookViews>
  <sheets>
    <sheet name="Sheet1" sheetId="1" r:id="rId1"/>
    <sheet name="List1" sheetId="2" r:id="rId2"/>
  </sheets>
  <externalReferences>
    <externalReference r:id="rId3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2" l="1"/>
  <c r="R7" i="2"/>
  <c r="N7" i="2"/>
  <c r="Q7" i="2"/>
  <c r="S7" i="2"/>
  <c r="O8" i="2"/>
  <c r="R8" i="2"/>
  <c r="N8" i="2"/>
  <c r="Q8" i="2"/>
  <c r="S8" i="2"/>
  <c r="O9" i="2"/>
  <c r="R9" i="2"/>
  <c r="N9" i="2"/>
  <c r="Q9" i="2"/>
  <c r="S9" i="2"/>
  <c r="O11" i="2"/>
  <c r="R11" i="2"/>
  <c r="N11" i="2"/>
  <c r="Q11" i="2"/>
  <c r="S11" i="2"/>
  <c r="O13" i="2"/>
  <c r="R13" i="2"/>
  <c r="N13" i="2"/>
  <c r="Q13" i="2"/>
  <c r="S13" i="2"/>
  <c r="O17" i="2"/>
  <c r="R17" i="2"/>
  <c r="N17" i="2"/>
  <c r="Q17" i="2"/>
  <c r="S17" i="2"/>
  <c r="O18" i="2"/>
  <c r="R18" i="2"/>
  <c r="N18" i="2"/>
  <c r="Q18" i="2"/>
  <c r="S18" i="2"/>
  <c r="N23" i="2"/>
  <c r="Q23" i="2"/>
  <c r="O23" i="2"/>
  <c r="R23" i="2"/>
  <c r="S23" i="2"/>
  <c r="N24" i="2"/>
  <c r="Q24" i="2"/>
  <c r="O24" i="2"/>
  <c r="R24" i="2"/>
  <c r="S24" i="2"/>
  <c r="N25" i="2"/>
  <c r="Q25" i="2"/>
  <c r="O25" i="2"/>
  <c r="R25" i="2"/>
  <c r="S25" i="2"/>
  <c r="N26" i="2"/>
  <c r="Q26" i="2"/>
  <c r="O26" i="2"/>
  <c r="R26" i="2"/>
  <c r="S26" i="2"/>
  <c r="N27" i="2"/>
  <c r="Q27" i="2"/>
  <c r="O27" i="2"/>
  <c r="R27" i="2"/>
  <c r="S27" i="2"/>
  <c r="N28" i="2"/>
  <c r="Q28" i="2"/>
  <c r="O28" i="2"/>
  <c r="R28" i="2"/>
  <c r="S28" i="2"/>
  <c r="N29" i="2"/>
  <c r="Q29" i="2"/>
  <c r="O29" i="2"/>
  <c r="R29" i="2"/>
  <c r="S29" i="2"/>
  <c r="N30" i="2"/>
  <c r="Q30" i="2"/>
  <c r="O30" i="2"/>
  <c r="R30" i="2"/>
  <c r="S30" i="2"/>
  <c r="N31" i="2"/>
  <c r="Q31" i="2"/>
  <c r="O31" i="2"/>
  <c r="R31" i="2"/>
  <c r="S31" i="2"/>
  <c r="N32" i="2"/>
  <c r="Q32" i="2"/>
  <c r="O32" i="2"/>
  <c r="R32" i="2"/>
  <c r="S32" i="2"/>
  <c r="N33" i="2"/>
  <c r="Q33" i="2"/>
  <c r="O33" i="2"/>
  <c r="R33" i="2"/>
  <c r="S33" i="2"/>
  <c r="N34" i="2"/>
  <c r="Q34" i="2"/>
  <c r="O34" i="2"/>
  <c r="R34" i="2"/>
  <c r="S34" i="2"/>
  <c r="N35" i="2"/>
  <c r="Q35" i="2"/>
  <c r="O35" i="2"/>
  <c r="R35" i="2"/>
  <c r="S35" i="2"/>
  <c r="N36" i="2"/>
  <c r="Q36" i="2"/>
  <c r="O36" i="2"/>
  <c r="R36" i="2"/>
  <c r="S36" i="2"/>
  <c r="N22" i="2"/>
  <c r="Q22" i="2"/>
  <c r="O22" i="2"/>
  <c r="R22" i="2"/>
  <c r="S22" i="2"/>
  <c r="O5" i="2"/>
  <c r="R5" i="2"/>
  <c r="O6" i="2"/>
  <c r="R6" i="2"/>
  <c r="O10" i="2"/>
  <c r="R10" i="2"/>
  <c r="O12" i="2"/>
  <c r="R12" i="2"/>
  <c r="O14" i="2"/>
  <c r="R14" i="2"/>
  <c r="O15" i="2"/>
  <c r="R15" i="2"/>
  <c r="O16" i="2"/>
  <c r="R16" i="2"/>
  <c r="N4" i="2"/>
  <c r="Q4" i="2"/>
  <c r="N5" i="2"/>
  <c r="Q5" i="2"/>
  <c r="N6" i="2"/>
  <c r="Q6" i="2"/>
  <c r="N10" i="2"/>
  <c r="Q10" i="2"/>
  <c r="N12" i="2"/>
  <c r="Q12" i="2"/>
  <c r="N14" i="2"/>
  <c r="Q14" i="2"/>
  <c r="N15" i="2"/>
  <c r="Q15" i="2"/>
  <c r="N16" i="2"/>
  <c r="Q16" i="2"/>
  <c r="O4" i="2"/>
  <c r="R4" i="2"/>
</calcChain>
</file>

<file path=xl/sharedStrings.xml><?xml version="1.0" encoding="utf-8"?>
<sst xmlns="http://schemas.openxmlformats.org/spreadsheetml/2006/main" count="59" uniqueCount="35">
  <si>
    <t>c [mM]</t>
  </si>
  <si>
    <t>opakování</t>
  </si>
  <si>
    <t>Objem po inkubaci</t>
  </si>
  <si>
    <t>počáteční objem= 200 ml</t>
  </si>
  <si>
    <t>188 ml</t>
  </si>
  <si>
    <t>182 ml</t>
  </si>
  <si>
    <t>194 ml</t>
  </si>
  <si>
    <t>191 ml</t>
  </si>
  <si>
    <t>190 ml</t>
  </si>
  <si>
    <t>178 ml</t>
  </si>
  <si>
    <t>175 ml</t>
  </si>
  <si>
    <t>NEINDUKOVANÉ rostliny</t>
  </si>
  <si>
    <t>INDUKOVANÉ rostliny</t>
  </si>
  <si>
    <t>197 ml</t>
  </si>
  <si>
    <t>193 ml</t>
  </si>
  <si>
    <t>192 ml</t>
  </si>
  <si>
    <t>180 ml</t>
  </si>
  <si>
    <t>koncentrace (mM)</t>
  </si>
  <si>
    <t>hmotnost sušiny kořenů (g)</t>
  </si>
  <si>
    <t xml:space="preserve">Indukované rostliny </t>
  </si>
  <si>
    <r>
      <t>absorbance (410nm)</t>
    </r>
    <r>
      <rPr>
        <sz val="9"/>
        <color theme="1"/>
        <rFont val="Calibri"/>
        <family val="2"/>
        <charset val="238"/>
        <scheme val="minor"/>
      </rPr>
      <t>před expozicí</t>
    </r>
  </si>
  <si>
    <r>
      <t>absorbance (410nm)</t>
    </r>
    <r>
      <rPr>
        <sz val="9"/>
        <color theme="1"/>
        <rFont val="Calibri"/>
        <family val="2"/>
        <charset val="238"/>
        <scheme val="minor"/>
      </rPr>
      <t>po expozici</t>
    </r>
  </si>
  <si>
    <t xml:space="preserve">Neidukované rostliny </t>
  </si>
  <si>
    <t>doba expozice (h)</t>
  </si>
  <si>
    <t>n(NO3-)1</t>
  </si>
  <si>
    <t>n(NO3-)2</t>
  </si>
  <si>
    <t>NUR</t>
  </si>
  <si>
    <t>lineární koeficient kalibračního grafu</t>
  </si>
  <si>
    <t>kalibračka</t>
  </si>
  <si>
    <t>Name</t>
  </si>
  <si>
    <t>410.0nm</t>
  </si>
  <si>
    <r>
      <t>koncentrace nitrátů (m</t>
    </r>
    <r>
      <rPr>
        <sz val="12"/>
        <color theme="1"/>
        <rFont val="Calibri"/>
        <family val="2"/>
      </rPr>
      <t xml:space="preserve">mol) </t>
    </r>
    <r>
      <rPr>
        <sz val="9"/>
        <color theme="1"/>
        <rFont val="Calibri"/>
        <family val="2"/>
        <charset val="238"/>
      </rPr>
      <t>před expozicí</t>
    </r>
  </si>
  <si>
    <t>objem roztoku před inkubací (L)</t>
  </si>
  <si>
    <t>objem roztoku po inkubaci (L)</t>
  </si>
  <si>
    <r>
      <t>koncentrace nitrátů (mmol)</t>
    </r>
    <r>
      <rPr>
        <sz val="9"/>
        <color theme="1"/>
        <rFont val="Calibri"/>
        <family val="2"/>
        <charset val="238"/>
        <scheme val="minor"/>
      </rPr>
      <t>po expozici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</si>
</sst>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</font>
    <font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4" xfId="0" applyFill="1" applyBorder="1"/>
    <xf numFmtId="0" fontId="0" fillId="2" borderId="11" xfId="0" applyFill="1" applyBorder="1"/>
    <xf numFmtId="0" fontId="0" fillId="0" borderId="0" xfId="0" applyFill="1"/>
    <xf numFmtId="0" fontId="0" fillId="0" borderId="0" xfId="0" applyBorder="1"/>
    <xf numFmtId="0" fontId="0" fillId="0" borderId="0" xfId="0" applyBorder="1" applyAlignment="1"/>
    <xf numFmtId="0" fontId="2" fillId="0" borderId="0" xfId="0" applyFont="1" applyAlignment="1"/>
    <xf numFmtId="0" fontId="0" fillId="0" borderId="0" xfId="0" applyAlignment="1"/>
    <xf numFmtId="0" fontId="0" fillId="3" borderId="29" xfId="0" applyFill="1" applyBorder="1" applyAlignment="1">
      <alignment horizontal="center" wrapText="1"/>
    </xf>
    <xf numFmtId="0" fontId="0" fillId="3" borderId="19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7" xfId="0" applyFill="1" applyBorder="1" applyAlignment="1">
      <alignment horizontal="center" wrapText="1"/>
    </xf>
    <xf numFmtId="0" fontId="0" fillId="3" borderId="27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32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38" xfId="0" applyFont="1" applyFill="1" applyBorder="1" applyAlignment="1">
      <alignment horizontal="center" wrapText="1"/>
    </xf>
    <xf numFmtId="0" fontId="0" fillId="3" borderId="38" xfId="0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4" borderId="15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491434714729638E-2"/>
          <c:y val="6.0606198568160345E-2"/>
          <c:w val="0.56798367252534032"/>
          <c:h val="0.8368317417680601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9218676612791821"/>
                  <c:y val="1.5537568293473806E-3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</c:trendlineLbl>
          </c:trendline>
          <c:xVal>
            <c:numRef>
              <c:f>[1]List1!$H$20:$H$26</c:f>
              <c:numCache>
                <c:formatCode>General</c:formatCode>
                <c:ptCount val="7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</c:numCache>
            </c:numRef>
          </c:xVal>
          <c:yVal>
            <c:numRef>
              <c:f>[1]List1!$I$20:$I$26</c:f>
              <c:numCache>
                <c:formatCode>General</c:formatCode>
                <c:ptCount val="7"/>
                <c:pt idx="0">
                  <c:v>2.9999999999999997E-4</c:v>
                </c:pt>
                <c:pt idx="1">
                  <c:v>1.21E-2</c:v>
                </c:pt>
                <c:pt idx="2">
                  <c:v>3.6499999999999998E-2</c:v>
                </c:pt>
                <c:pt idx="3">
                  <c:v>0.1</c:v>
                </c:pt>
                <c:pt idx="4">
                  <c:v>0.1862</c:v>
                </c:pt>
                <c:pt idx="5">
                  <c:v>0.36990000000000001</c:v>
                </c:pt>
                <c:pt idx="6">
                  <c:v>0.56969999999999998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622984"/>
        <c:axId val="459624160"/>
      </c:scatterChart>
      <c:valAx>
        <c:axId val="45962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59624160"/>
        <c:crosses val="autoZero"/>
        <c:crossBetween val="midCat"/>
      </c:valAx>
      <c:valAx>
        <c:axId val="45962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596229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95630151494221"/>
          <c:y val="0.4312364101340479"/>
          <c:w val="0.28289542754524111"/>
          <c:h val="9.55713402957497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39</xdr:row>
      <xdr:rowOff>0</xdr:rowOff>
    </xdr:from>
    <xdr:to>
      <xdr:col>9</xdr:col>
      <xdr:colOff>1581150</xdr:colOff>
      <xdr:row>59</xdr:row>
      <xdr:rowOff>38100</xdr:rowOff>
    </xdr:to>
    <xdr:graphicFrame macro="">
      <xdr:nvGraphicFramePr>
        <xdr:cNvPr id="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zor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20">
          <cell r="H20">
            <v>0.1</v>
          </cell>
          <cell r="I20">
            <v>2.9999999999999997E-4</v>
          </cell>
        </row>
        <row r="21">
          <cell r="H21">
            <v>0.2</v>
          </cell>
          <cell r="I21">
            <v>1.21E-2</v>
          </cell>
        </row>
        <row r="22">
          <cell r="H22">
            <v>0.5</v>
          </cell>
          <cell r="I22">
            <v>3.6499999999999998E-2</v>
          </cell>
        </row>
        <row r="23">
          <cell r="H23">
            <v>1</v>
          </cell>
          <cell r="I23">
            <v>0.1</v>
          </cell>
        </row>
        <row r="24">
          <cell r="H24">
            <v>2</v>
          </cell>
          <cell r="I24">
            <v>0.1862</v>
          </cell>
        </row>
        <row r="25">
          <cell r="H25">
            <v>4</v>
          </cell>
          <cell r="I25">
            <v>0.36990000000000001</v>
          </cell>
        </row>
        <row r="26">
          <cell r="H26">
            <v>6</v>
          </cell>
          <cell r="I26">
            <v>0.56969999999999998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F11" sqref="F11"/>
    </sheetView>
  </sheetViews>
  <sheetFormatPr defaultColWidth="11" defaultRowHeight="15.75" x14ac:dyDescent="0.25"/>
  <sheetData>
    <row r="1" spans="1:4" x14ac:dyDescent="0.25">
      <c r="A1" s="53" t="s">
        <v>11</v>
      </c>
      <c r="B1" s="53"/>
    </row>
    <row r="2" spans="1:4" ht="16.5" thickBot="1" x14ac:dyDescent="0.3">
      <c r="A2" s="54" t="s">
        <v>2</v>
      </c>
      <c r="B2" s="54"/>
    </row>
    <row r="3" spans="1:4" ht="16.5" thickTop="1" x14ac:dyDescent="0.25">
      <c r="A3" s="49" t="s">
        <v>0</v>
      </c>
      <c r="B3" s="51" t="s">
        <v>1</v>
      </c>
      <c r="C3" s="51"/>
      <c r="D3" s="52"/>
    </row>
    <row r="4" spans="1:4" ht="16.5" thickBot="1" x14ac:dyDescent="0.3">
      <c r="A4" s="50"/>
      <c r="B4" s="5">
        <v>1</v>
      </c>
      <c r="C4" s="5">
        <v>2</v>
      </c>
      <c r="D4" s="6">
        <v>3</v>
      </c>
    </row>
    <row r="5" spans="1:4" ht="16.5" thickTop="1" x14ac:dyDescent="0.25">
      <c r="A5" s="7">
        <v>0.2</v>
      </c>
      <c r="B5" s="8" t="s">
        <v>4</v>
      </c>
      <c r="C5" s="8" t="s">
        <v>5</v>
      </c>
      <c r="D5" s="10"/>
    </row>
    <row r="6" spans="1:4" x14ac:dyDescent="0.25">
      <c r="A6" s="1">
        <v>0.5</v>
      </c>
      <c r="B6" s="9"/>
      <c r="C6" s="2" t="s">
        <v>6</v>
      </c>
      <c r="D6" s="3" t="s">
        <v>7</v>
      </c>
    </row>
    <row r="7" spans="1:4" x14ac:dyDescent="0.25">
      <c r="A7" s="1">
        <v>1</v>
      </c>
      <c r="B7" s="2" t="s">
        <v>6</v>
      </c>
      <c r="C7" s="2" t="s">
        <v>8</v>
      </c>
      <c r="D7" s="3" t="s">
        <v>6</v>
      </c>
    </row>
    <row r="8" spans="1:4" ht="16.5" thickBot="1" x14ac:dyDescent="0.3">
      <c r="A8" s="4">
        <v>5</v>
      </c>
      <c r="B8" s="5" t="s">
        <v>9</v>
      </c>
      <c r="C8" s="5" t="s">
        <v>7</v>
      </c>
      <c r="D8" s="6" t="s">
        <v>10</v>
      </c>
    </row>
    <row r="9" spans="1:4" ht="16.5" thickTop="1" x14ac:dyDescent="0.25"/>
    <row r="10" spans="1:4" x14ac:dyDescent="0.25">
      <c r="A10" s="53" t="s">
        <v>3</v>
      </c>
      <c r="B10" s="53"/>
    </row>
    <row r="11" spans="1:4" x14ac:dyDescent="0.25">
      <c r="A11" s="11"/>
    </row>
    <row r="12" spans="1:4" x14ac:dyDescent="0.25">
      <c r="A12" s="53" t="s">
        <v>12</v>
      </c>
      <c r="B12" s="53"/>
    </row>
    <row r="13" spans="1:4" ht="16.5" thickBot="1" x14ac:dyDescent="0.3">
      <c r="A13" s="54" t="s">
        <v>2</v>
      </c>
      <c r="B13" s="54"/>
    </row>
    <row r="14" spans="1:4" ht="16.5" thickTop="1" x14ac:dyDescent="0.25">
      <c r="A14" s="49" t="s">
        <v>0</v>
      </c>
      <c r="B14" s="51" t="s">
        <v>1</v>
      </c>
      <c r="C14" s="51"/>
      <c r="D14" s="52"/>
    </row>
    <row r="15" spans="1:4" ht="16.5" thickBot="1" x14ac:dyDescent="0.3">
      <c r="A15" s="50"/>
      <c r="B15" s="5">
        <v>1</v>
      </c>
      <c r="C15" s="5">
        <v>2</v>
      </c>
      <c r="D15" s="6">
        <v>3</v>
      </c>
    </row>
    <row r="16" spans="1:4" ht="16.5" thickTop="1" x14ac:dyDescent="0.25">
      <c r="A16" s="7">
        <v>0.2</v>
      </c>
      <c r="B16" s="9"/>
      <c r="C16" s="9"/>
      <c r="D16" s="10"/>
    </row>
    <row r="17" spans="1:4" x14ac:dyDescent="0.25">
      <c r="A17" s="1">
        <v>0.5</v>
      </c>
      <c r="B17" s="9"/>
      <c r="C17" s="9"/>
      <c r="D17" s="9"/>
    </row>
    <row r="18" spans="1:4" x14ac:dyDescent="0.25">
      <c r="A18" s="1">
        <v>1</v>
      </c>
      <c r="B18" s="2" t="s">
        <v>14</v>
      </c>
      <c r="C18" s="2" t="s">
        <v>15</v>
      </c>
      <c r="D18" s="3" t="s">
        <v>16</v>
      </c>
    </row>
    <row r="19" spans="1:4" ht="16.5" thickBot="1" x14ac:dyDescent="0.3">
      <c r="A19" s="4">
        <v>5</v>
      </c>
      <c r="B19" s="5" t="s">
        <v>7</v>
      </c>
      <c r="C19" s="5" t="s">
        <v>7</v>
      </c>
      <c r="D19" s="6" t="s">
        <v>13</v>
      </c>
    </row>
    <row r="20" spans="1:4" ht="16.5" thickTop="1" x14ac:dyDescent="0.25"/>
    <row r="21" spans="1:4" x14ac:dyDescent="0.25">
      <c r="A21" s="53" t="s">
        <v>3</v>
      </c>
      <c r="B21" s="53"/>
    </row>
  </sheetData>
  <mergeCells count="10">
    <mergeCell ref="A1:B1"/>
    <mergeCell ref="B3:D3"/>
    <mergeCell ref="A3:A4"/>
    <mergeCell ref="A2:B2"/>
    <mergeCell ref="A10:B10"/>
    <mergeCell ref="A14:A15"/>
    <mergeCell ref="B14:D14"/>
    <mergeCell ref="A12:B12"/>
    <mergeCell ref="A13:B13"/>
    <mergeCell ref="A21:B2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E1" zoomScale="80" zoomScaleNormal="80" workbookViewId="0">
      <selection activeCell="V11" sqref="V11"/>
    </sheetView>
  </sheetViews>
  <sheetFormatPr defaultRowHeight="15.75" x14ac:dyDescent="0.25"/>
  <cols>
    <col min="1" max="1" width="15.625" customWidth="1"/>
    <col min="6" max="6" width="15.875" customWidth="1"/>
    <col min="7" max="7" width="10" bestFit="1" customWidth="1"/>
    <col min="8" max="8" width="9" customWidth="1"/>
    <col min="9" max="9" width="17.125" bestFit="1" customWidth="1"/>
    <col min="10" max="10" width="21.625" customWidth="1"/>
    <col min="11" max="11" width="17.25" customWidth="1"/>
    <col min="12" max="13" width="17.5" customWidth="1"/>
    <col min="14" max="14" width="18.125" customWidth="1"/>
    <col min="15" max="15" width="13.25" customWidth="1"/>
    <col min="19" max="19" width="10.875" customWidth="1"/>
    <col min="21" max="21" width="12.75" bestFit="1" customWidth="1"/>
  </cols>
  <sheetData>
    <row r="1" spans="1:19" x14ac:dyDescent="0.25">
      <c r="A1" s="14"/>
      <c r="B1" s="15"/>
      <c r="C1" s="15"/>
    </row>
    <row r="2" spans="1:19" ht="16.5" thickBot="1" x14ac:dyDescent="0.3">
      <c r="A2" s="13"/>
      <c r="B2" s="13"/>
      <c r="C2" s="12"/>
      <c r="D2" s="12"/>
      <c r="E2" s="12"/>
      <c r="F2" s="48" t="s">
        <v>22</v>
      </c>
    </row>
    <row r="3" spans="1:19" ht="75" customHeight="1" thickTop="1" thickBot="1" x14ac:dyDescent="0.3">
      <c r="A3" s="13"/>
      <c r="B3" s="13"/>
      <c r="C3" s="13"/>
      <c r="D3" s="13"/>
      <c r="E3" s="12"/>
      <c r="F3" s="17" t="s">
        <v>17</v>
      </c>
      <c r="G3" s="18" t="s">
        <v>1</v>
      </c>
      <c r="H3" s="16" t="s">
        <v>18</v>
      </c>
      <c r="I3" s="16" t="s">
        <v>32</v>
      </c>
      <c r="J3" s="19" t="s">
        <v>33</v>
      </c>
      <c r="K3" s="19" t="s">
        <v>20</v>
      </c>
      <c r="L3" s="19" t="s">
        <v>21</v>
      </c>
      <c r="M3" s="19" t="s">
        <v>27</v>
      </c>
      <c r="N3" s="42" t="s">
        <v>31</v>
      </c>
      <c r="O3" s="43" t="s">
        <v>34</v>
      </c>
      <c r="P3" s="43" t="s">
        <v>23</v>
      </c>
      <c r="Q3" s="42" t="s">
        <v>24</v>
      </c>
      <c r="R3" s="42" t="s">
        <v>25</v>
      </c>
      <c r="S3" s="42" t="s">
        <v>26</v>
      </c>
    </row>
    <row r="4" spans="1:19" ht="16.5" thickBot="1" x14ac:dyDescent="0.3">
      <c r="A4" s="13"/>
      <c r="B4" s="12"/>
      <c r="C4" s="12"/>
      <c r="D4" s="12"/>
      <c r="E4" s="12"/>
      <c r="F4" s="55">
        <v>0.1</v>
      </c>
      <c r="G4" s="21">
        <v>1</v>
      </c>
      <c r="H4" s="21">
        <v>0.104</v>
      </c>
      <c r="I4" s="22">
        <v>0.2</v>
      </c>
      <c r="J4" s="22">
        <v>0.2</v>
      </c>
      <c r="K4" s="22">
        <v>2.2700000000000001E-2</v>
      </c>
      <c r="L4" s="22">
        <v>1.4200000000000001E-2</v>
      </c>
      <c r="M4" s="44">
        <v>9.4100000000000003E-2</v>
      </c>
      <c r="N4" s="23">
        <f>K4/M4</f>
        <v>0.24123273113708821</v>
      </c>
      <c r="O4" s="23">
        <f>L4/M4</f>
        <v>0.15090329436769395</v>
      </c>
      <c r="P4" s="21">
        <v>1</v>
      </c>
      <c r="Q4" s="24">
        <f>N4*I4</f>
        <v>4.8246546227417642E-2</v>
      </c>
      <c r="R4" s="24">
        <f>O4*J4</f>
        <v>3.0180658873538792E-2</v>
      </c>
      <c r="S4" s="61">
        <v>0</v>
      </c>
    </row>
    <row r="5" spans="1:19" ht="16.5" thickBot="1" x14ac:dyDescent="0.3">
      <c r="A5" s="12"/>
      <c r="B5" s="12"/>
      <c r="C5" s="12"/>
      <c r="D5" s="12"/>
      <c r="E5" s="12"/>
      <c r="F5" s="56"/>
      <c r="G5" s="26">
        <v>2</v>
      </c>
      <c r="H5" s="26">
        <v>0.22</v>
      </c>
      <c r="I5" s="27">
        <v>0.2</v>
      </c>
      <c r="J5" s="27">
        <v>0.2</v>
      </c>
      <c r="K5" s="27">
        <v>2.2700000000000001E-2</v>
      </c>
      <c r="L5" s="27">
        <v>1.3899999999999999E-2</v>
      </c>
      <c r="M5" s="45">
        <v>9.4100000000000003E-2</v>
      </c>
      <c r="N5" s="28">
        <f t="shared" ref="N5:N18" si="0">K5/M5</f>
        <v>0.24123273113708821</v>
      </c>
      <c r="O5" s="28">
        <f t="shared" ref="O5:O18" si="1">L5/M5</f>
        <v>0.14771519659936236</v>
      </c>
      <c r="P5" s="26">
        <v>1</v>
      </c>
      <c r="Q5" s="29">
        <f t="shared" ref="Q5:Q18" si="2">N5*I5</f>
        <v>4.8246546227417642E-2</v>
      </c>
      <c r="R5" s="29">
        <f t="shared" ref="R5:R18" si="3">O5*J5</f>
        <v>2.9543039319872472E-2</v>
      </c>
      <c r="S5" s="61">
        <v>0</v>
      </c>
    </row>
    <row r="6" spans="1:19" ht="16.5" thickBot="1" x14ac:dyDescent="0.3">
      <c r="A6" s="12"/>
      <c r="B6" s="12"/>
      <c r="C6" s="12"/>
      <c r="D6" s="12"/>
      <c r="E6" s="12"/>
      <c r="F6" s="57"/>
      <c r="G6" s="32">
        <v>3</v>
      </c>
      <c r="H6" s="32">
        <v>0.17399999999999999</v>
      </c>
      <c r="I6" s="31">
        <v>0.2</v>
      </c>
      <c r="J6" s="31">
        <v>0.2</v>
      </c>
      <c r="K6" s="31">
        <v>2.2700000000000001E-2</v>
      </c>
      <c r="L6" s="31">
        <v>1.6899999999999998E-2</v>
      </c>
      <c r="M6" s="46">
        <v>9.4100000000000003E-2</v>
      </c>
      <c r="N6" s="33">
        <f t="shared" si="0"/>
        <v>0.24123273113708821</v>
      </c>
      <c r="O6" s="33">
        <f t="shared" si="1"/>
        <v>0.17959617428267799</v>
      </c>
      <c r="P6" s="32">
        <v>1</v>
      </c>
      <c r="Q6" s="34">
        <f t="shared" si="2"/>
        <v>4.8246546227417642E-2</v>
      </c>
      <c r="R6" s="34">
        <f t="shared" si="3"/>
        <v>3.5919234856535601E-2</v>
      </c>
      <c r="S6" s="61">
        <v>0</v>
      </c>
    </row>
    <row r="7" spans="1:19" ht="16.5" thickBot="1" x14ac:dyDescent="0.3">
      <c r="A7" s="12"/>
      <c r="B7" s="12"/>
      <c r="C7" s="12"/>
      <c r="D7" s="12"/>
      <c r="E7" s="12"/>
      <c r="F7" s="58">
        <v>0.2</v>
      </c>
      <c r="G7" s="37">
        <v>1</v>
      </c>
      <c r="H7" s="37">
        <v>0.11799999999999999</v>
      </c>
      <c r="I7" s="36">
        <v>0.2</v>
      </c>
      <c r="J7" s="22">
        <v>0.2</v>
      </c>
      <c r="K7" s="36">
        <v>9.7999999999999997E-3</v>
      </c>
      <c r="L7" s="36">
        <v>1.6E-2</v>
      </c>
      <c r="M7" s="47">
        <v>9.4100000000000003E-2</v>
      </c>
      <c r="N7" s="23">
        <f t="shared" si="0"/>
        <v>0.10414452709883103</v>
      </c>
      <c r="O7" s="23">
        <f t="shared" si="1"/>
        <v>0.17003188097768332</v>
      </c>
      <c r="P7" s="21">
        <v>2</v>
      </c>
      <c r="Q7" s="24">
        <f t="shared" si="2"/>
        <v>2.0828905419766206E-2</v>
      </c>
      <c r="R7" s="24">
        <f t="shared" si="3"/>
        <v>3.4006376195536668E-2</v>
      </c>
      <c r="S7" s="25">
        <f t="shared" ref="S7:S18" si="4">((R7-Q7)/(H7*P7))*1000</f>
        <v>55.83674057529857</v>
      </c>
    </row>
    <row r="8" spans="1:19" ht="16.5" thickBot="1" x14ac:dyDescent="0.3">
      <c r="A8" s="12"/>
      <c r="B8" s="12"/>
      <c r="C8" s="12"/>
      <c r="D8" s="12"/>
      <c r="E8" s="12"/>
      <c r="F8" s="56"/>
      <c r="G8" s="26">
        <v>2</v>
      </c>
      <c r="H8" s="26">
        <v>0.23899999999999999</v>
      </c>
      <c r="I8" s="27">
        <v>0.2</v>
      </c>
      <c r="J8" s="27">
        <v>0.2</v>
      </c>
      <c r="K8" s="27">
        <v>9.7999999999999997E-3</v>
      </c>
      <c r="L8" s="27">
        <v>1.8499999999999999E-2</v>
      </c>
      <c r="M8" s="45">
        <v>9.4100000000000003E-2</v>
      </c>
      <c r="N8" s="28">
        <f t="shared" si="0"/>
        <v>0.10414452709883103</v>
      </c>
      <c r="O8" s="28">
        <f t="shared" si="1"/>
        <v>0.19659936238044631</v>
      </c>
      <c r="P8" s="26">
        <v>2</v>
      </c>
      <c r="Q8" s="29">
        <f t="shared" si="2"/>
        <v>2.0828905419766206E-2</v>
      </c>
      <c r="R8" s="29">
        <f t="shared" si="3"/>
        <v>3.9319872476089264E-2</v>
      </c>
      <c r="S8" s="25">
        <f t="shared" si="4"/>
        <v>38.684031498583806</v>
      </c>
    </row>
    <row r="9" spans="1:19" ht="16.5" thickBot="1" x14ac:dyDescent="0.3">
      <c r="A9" s="12"/>
      <c r="B9" s="12"/>
      <c r="C9" s="12"/>
      <c r="D9" s="12"/>
      <c r="E9" s="12"/>
      <c r="F9" s="59"/>
      <c r="G9" s="30">
        <v>3</v>
      </c>
      <c r="H9" s="30">
        <v>0.58699999999999997</v>
      </c>
      <c r="I9" s="31">
        <v>0.2</v>
      </c>
      <c r="J9" s="31">
        <v>0.2</v>
      </c>
      <c r="K9" s="31">
        <v>9.7999999999999997E-3</v>
      </c>
      <c r="L9" s="31">
        <v>1.95E-2</v>
      </c>
      <c r="M9" s="46">
        <v>9.4100000000000003E-2</v>
      </c>
      <c r="N9" s="33">
        <f t="shared" si="0"/>
        <v>0.10414452709883103</v>
      </c>
      <c r="O9" s="33">
        <f t="shared" si="1"/>
        <v>0.20722635494155153</v>
      </c>
      <c r="P9" s="32">
        <v>2</v>
      </c>
      <c r="Q9" s="34">
        <f t="shared" si="2"/>
        <v>2.0828905419766206E-2</v>
      </c>
      <c r="R9" s="34">
        <f t="shared" si="3"/>
        <v>4.1445270988310308E-2</v>
      </c>
      <c r="S9" s="25">
        <f t="shared" si="4"/>
        <v>17.560788388879136</v>
      </c>
    </row>
    <row r="10" spans="1:19" ht="16.5" thickBot="1" x14ac:dyDescent="0.3">
      <c r="A10" s="12"/>
      <c r="B10" s="12"/>
      <c r="C10" s="12"/>
      <c r="D10" s="12"/>
      <c r="E10" s="12"/>
      <c r="F10" s="55">
        <v>0.5</v>
      </c>
      <c r="G10" s="21">
        <v>1</v>
      </c>
      <c r="H10" s="21">
        <v>0.22600000000000001</v>
      </c>
      <c r="I10" s="21">
        <v>0.2</v>
      </c>
      <c r="J10" s="22">
        <v>0.2</v>
      </c>
      <c r="K10" s="21">
        <v>7.4499999999999997E-2</v>
      </c>
      <c r="L10" s="21">
        <v>4.6899999999999997E-2</v>
      </c>
      <c r="M10" s="44">
        <v>9.4100000000000003E-2</v>
      </c>
      <c r="N10" s="23">
        <f t="shared" si="0"/>
        <v>0.79171094580233792</v>
      </c>
      <c r="O10" s="23">
        <f t="shared" si="1"/>
        <v>0.49840595111583419</v>
      </c>
      <c r="P10" s="21">
        <v>2</v>
      </c>
      <c r="Q10" s="23">
        <f t="shared" si="2"/>
        <v>0.15834218916046761</v>
      </c>
      <c r="R10" s="24">
        <f t="shared" si="3"/>
        <v>9.9681190223166849E-2</v>
      </c>
      <c r="S10" s="61">
        <v>0</v>
      </c>
    </row>
    <row r="11" spans="1:19" ht="16.5" thickBot="1" x14ac:dyDescent="0.3">
      <c r="A11" s="13"/>
      <c r="B11" s="13"/>
      <c r="C11" s="12"/>
      <c r="D11" s="12"/>
      <c r="E11" s="12"/>
      <c r="F11" s="56"/>
      <c r="G11" s="26">
        <v>2</v>
      </c>
      <c r="H11" s="26">
        <v>0.221</v>
      </c>
      <c r="I11" s="26">
        <v>0.2</v>
      </c>
      <c r="J11" s="27">
        <v>0.2</v>
      </c>
      <c r="K11" s="26">
        <v>7.4499999999999997E-2</v>
      </c>
      <c r="L11" s="26">
        <v>7.7200000000000005E-2</v>
      </c>
      <c r="M11" s="45">
        <v>9.4100000000000003E-2</v>
      </c>
      <c r="N11" s="28">
        <f t="shared" si="0"/>
        <v>0.79171094580233792</v>
      </c>
      <c r="O11" s="28">
        <f t="shared" si="1"/>
        <v>0.82040382571732207</v>
      </c>
      <c r="P11" s="26">
        <v>2</v>
      </c>
      <c r="Q11" s="28">
        <f t="shared" si="2"/>
        <v>0.15834218916046761</v>
      </c>
      <c r="R11" s="28">
        <f t="shared" si="3"/>
        <v>0.16408076514346442</v>
      </c>
      <c r="S11" s="25">
        <f t="shared" si="4"/>
        <v>12.983203581440765</v>
      </c>
    </row>
    <row r="12" spans="1:19" ht="16.5" thickBot="1" x14ac:dyDescent="0.3">
      <c r="A12" s="13"/>
      <c r="B12" s="13"/>
      <c r="C12" s="13"/>
      <c r="D12" s="13"/>
      <c r="E12" s="12"/>
      <c r="F12" s="57"/>
      <c r="G12" s="32">
        <v>3</v>
      </c>
      <c r="H12" s="32">
        <v>0.32400000000000001</v>
      </c>
      <c r="I12" s="32">
        <v>0.2</v>
      </c>
      <c r="J12" s="31">
        <v>0.2</v>
      </c>
      <c r="K12" s="32">
        <v>7.4499999999999997E-2</v>
      </c>
      <c r="L12" s="32">
        <v>6.0699999999999997E-2</v>
      </c>
      <c r="M12" s="46">
        <v>9.4100000000000003E-2</v>
      </c>
      <c r="N12" s="33">
        <f t="shared" si="0"/>
        <v>0.79171094580233792</v>
      </c>
      <c r="O12" s="33">
        <f t="shared" si="1"/>
        <v>0.645058448459086</v>
      </c>
      <c r="P12" s="32">
        <v>2</v>
      </c>
      <c r="Q12" s="33">
        <f t="shared" si="2"/>
        <v>0.15834218916046761</v>
      </c>
      <c r="R12" s="33">
        <f t="shared" si="3"/>
        <v>0.1290116896918172</v>
      </c>
      <c r="S12" s="61">
        <v>0</v>
      </c>
    </row>
    <row r="13" spans="1:19" ht="16.5" thickBot="1" x14ac:dyDescent="0.3">
      <c r="A13" s="13"/>
      <c r="B13" s="12"/>
      <c r="C13" s="12"/>
      <c r="D13" s="12"/>
      <c r="E13" s="12"/>
      <c r="F13" s="55">
        <v>1</v>
      </c>
      <c r="G13" s="21">
        <v>1</v>
      </c>
      <c r="H13" s="21">
        <v>0.09</v>
      </c>
      <c r="I13" s="21">
        <v>0.2</v>
      </c>
      <c r="J13" s="21">
        <v>0.19400000000000001</v>
      </c>
      <c r="K13" s="21">
        <v>0.1065</v>
      </c>
      <c r="L13" s="21">
        <v>0.1177</v>
      </c>
      <c r="M13" s="44">
        <v>9.4100000000000003E-2</v>
      </c>
      <c r="N13" s="25">
        <f t="shared" si="0"/>
        <v>1.1317747077577045</v>
      </c>
      <c r="O13" s="25">
        <f t="shared" si="1"/>
        <v>1.2507970244420827</v>
      </c>
      <c r="P13" s="21">
        <v>3</v>
      </c>
      <c r="Q13" s="23">
        <f t="shared" si="2"/>
        <v>0.2263549415515409</v>
      </c>
      <c r="R13" s="23">
        <f t="shared" si="3"/>
        <v>0.24265462274176405</v>
      </c>
      <c r="S13" s="25">
        <f t="shared" si="4"/>
        <v>60.36918959341908</v>
      </c>
    </row>
    <row r="14" spans="1:19" ht="16.5" thickBot="1" x14ac:dyDescent="0.3">
      <c r="A14" s="12"/>
      <c r="B14" s="12"/>
      <c r="C14" s="12"/>
      <c r="D14" s="12"/>
      <c r="E14" s="12"/>
      <c r="F14" s="56"/>
      <c r="G14" s="26">
        <v>2</v>
      </c>
      <c r="H14" s="26">
        <v>0.09</v>
      </c>
      <c r="I14" s="26">
        <v>0.2</v>
      </c>
      <c r="J14" s="26">
        <v>0.19</v>
      </c>
      <c r="K14" s="26">
        <v>0.1065</v>
      </c>
      <c r="L14" s="26">
        <v>0.1116</v>
      </c>
      <c r="M14" s="45">
        <v>9.4100000000000003E-2</v>
      </c>
      <c r="N14" s="40">
        <f t="shared" si="0"/>
        <v>1.1317747077577045</v>
      </c>
      <c r="O14" s="40">
        <f t="shared" si="1"/>
        <v>1.1859723698193412</v>
      </c>
      <c r="P14" s="26">
        <v>3</v>
      </c>
      <c r="Q14" s="28">
        <f t="shared" si="2"/>
        <v>0.2263549415515409</v>
      </c>
      <c r="R14" s="28">
        <f t="shared" si="3"/>
        <v>0.22533475026567482</v>
      </c>
      <c r="S14" s="61">
        <v>0</v>
      </c>
    </row>
    <row r="15" spans="1:19" ht="16.5" thickBot="1" x14ac:dyDescent="0.3">
      <c r="A15" s="12"/>
      <c r="B15" s="12"/>
      <c r="C15" s="12"/>
      <c r="D15" s="12"/>
      <c r="E15" s="12"/>
      <c r="F15" s="57"/>
      <c r="G15" s="32">
        <v>3</v>
      </c>
      <c r="H15" s="32">
        <v>0.29499999999999998</v>
      </c>
      <c r="I15" s="32">
        <v>0.2</v>
      </c>
      <c r="J15" s="32">
        <v>0.19400000000000001</v>
      </c>
      <c r="K15" s="32">
        <v>0.1065</v>
      </c>
      <c r="L15" s="32">
        <v>0.10299999999999999</v>
      </c>
      <c r="M15" s="46">
        <v>9.4100000000000003E-2</v>
      </c>
      <c r="N15" s="35">
        <f t="shared" si="0"/>
        <v>1.1317747077577045</v>
      </c>
      <c r="O15" s="35">
        <f t="shared" si="1"/>
        <v>1.0945802337938362</v>
      </c>
      <c r="P15" s="32">
        <v>3</v>
      </c>
      <c r="Q15" s="33">
        <f t="shared" si="2"/>
        <v>0.2263549415515409</v>
      </c>
      <c r="R15" s="33">
        <f t="shared" si="3"/>
        <v>0.21234856535600422</v>
      </c>
      <c r="S15" s="61">
        <v>0</v>
      </c>
    </row>
    <row r="16" spans="1:19" ht="16.5" thickBot="1" x14ac:dyDescent="0.3">
      <c r="A16" s="12"/>
      <c r="B16" s="12"/>
      <c r="C16" s="12"/>
      <c r="D16" s="12"/>
      <c r="E16" s="12"/>
      <c r="F16" s="58">
        <v>5</v>
      </c>
      <c r="G16" s="37">
        <v>1</v>
      </c>
      <c r="H16" s="37">
        <v>0.123</v>
      </c>
      <c r="I16" s="21">
        <v>0.2</v>
      </c>
      <c r="J16" s="21">
        <v>0.17799999999999999</v>
      </c>
      <c r="K16" s="21">
        <v>0.49440000000000001</v>
      </c>
      <c r="L16" s="21">
        <v>0.51029999999999998</v>
      </c>
      <c r="M16" s="44">
        <v>9.4100000000000003E-2</v>
      </c>
      <c r="N16" s="25">
        <f t="shared" si="0"/>
        <v>5.2539851222104144</v>
      </c>
      <c r="O16" s="25">
        <f t="shared" si="1"/>
        <v>5.422954303931987</v>
      </c>
      <c r="P16" s="21">
        <v>3</v>
      </c>
      <c r="Q16" s="25">
        <f t="shared" si="2"/>
        <v>1.050797024442083</v>
      </c>
      <c r="R16" s="23">
        <f t="shared" si="3"/>
        <v>0.96528586609989364</v>
      </c>
      <c r="S16" s="61">
        <v>0</v>
      </c>
    </row>
    <row r="17" spans="1:19" ht="16.5" thickBot="1" x14ac:dyDescent="0.3">
      <c r="A17" s="12"/>
      <c r="B17" s="12"/>
      <c r="C17" s="12"/>
      <c r="D17" s="12"/>
      <c r="E17" s="12"/>
      <c r="F17" s="56"/>
      <c r="G17" s="26">
        <v>2</v>
      </c>
      <c r="H17" s="26">
        <v>0.111</v>
      </c>
      <c r="I17" s="26">
        <v>0.2</v>
      </c>
      <c r="J17" s="26">
        <v>0.191</v>
      </c>
      <c r="K17" s="26">
        <v>0.49440000000000001</v>
      </c>
      <c r="L17" s="26">
        <v>0.62819999999999998</v>
      </c>
      <c r="M17" s="45">
        <v>9.4100000000000003E-2</v>
      </c>
      <c r="N17" s="40">
        <f t="shared" si="0"/>
        <v>5.2539851222104144</v>
      </c>
      <c r="O17" s="40">
        <f t="shared" si="1"/>
        <v>6.6758767268862904</v>
      </c>
      <c r="P17" s="26">
        <v>3</v>
      </c>
      <c r="Q17" s="40">
        <f t="shared" si="2"/>
        <v>1.050797024442083</v>
      </c>
      <c r="R17" s="40">
        <f t="shared" si="3"/>
        <v>1.2750924548352816</v>
      </c>
      <c r="S17" s="25">
        <f t="shared" si="4"/>
        <v>673.55985103062619</v>
      </c>
    </row>
    <row r="18" spans="1:19" ht="16.5" thickBot="1" x14ac:dyDescent="0.3">
      <c r="A18" s="12"/>
      <c r="B18" s="12"/>
      <c r="C18" s="12"/>
      <c r="D18" s="12"/>
      <c r="E18" s="12"/>
      <c r="F18" s="60"/>
      <c r="G18" s="41">
        <v>3</v>
      </c>
      <c r="H18" s="41">
        <v>9.0999999999999998E-2</v>
      </c>
      <c r="I18" s="32">
        <v>0.2</v>
      </c>
      <c r="J18" s="32">
        <v>0.17499999999999999</v>
      </c>
      <c r="K18" s="32">
        <v>0.49440000000000001</v>
      </c>
      <c r="L18" s="32">
        <v>0.59319999999999995</v>
      </c>
      <c r="M18" s="46">
        <v>9.4100000000000003E-2</v>
      </c>
      <c r="N18" s="35">
        <f t="shared" si="0"/>
        <v>5.2539851222104144</v>
      </c>
      <c r="O18" s="35">
        <f t="shared" si="1"/>
        <v>6.3039319872476085</v>
      </c>
      <c r="P18" s="32">
        <v>3</v>
      </c>
      <c r="Q18" s="35">
        <f t="shared" si="2"/>
        <v>1.050797024442083</v>
      </c>
      <c r="R18" s="35">
        <f t="shared" si="3"/>
        <v>1.1031880977683315</v>
      </c>
      <c r="S18" s="25">
        <f t="shared" si="4"/>
        <v>191.90869350274167</v>
      </c>
    </row>
    <row r="19" spans="1:19" ht="16.5" thickTop="1" x14ac:dyDescent="0.25">
      <c r="A19" s="12"/>
      <c r="B19" s="12"/>
      <c r="C19" s="12"/>
      <c r="D19" s="12"/>
      <c r="E19" s="12"/>
    </row>
    <row r="20" spans="1:19" ht="16.5" thickBot="1" x14ac:dyDescent="0.3">
      <c r="F20" s="48" t="s">
        <v>19</v>
      </c>
    </row>
    <row r="21" spans="1:19" ht="64.5" thickTop="1" thickBot="1" x14ac:dyDescent="0.3">
      <c r="F21" s="17" t="s">
        <v>17</v>
      </c>
      <c r="G21" s="18" t="s">
        <v>1</v>
      </c>
      <c r="H21" s="16" t="s">
        <v>18</v>
      </c>
      <c r="I21" s="16" t="s">
        <v>32</v>
      </c>
      <c r="J21" s="19" t="s">
        <v>33</v>
      </c>
      <c r="K21" s="19" t="s">
        <v>20</v>
      </c>
      <c r="L21" s="19" t="s">
        <v>21</v>
      </c>
      <c r="M21" s="19" t="s">
        <v>27</v>
      </c>
      <c r="N21" s="20" t="s">
        <v>31</v>
      </c>
      <c r="O21" s="43" t="s">
        <v>34</v>
      </c>
      <c r="P21" s="19" t="s">
        <v>23</v>
      </c>
      <c r="Q21" s="20" t="s">
        <v>24</v>
      </c>
      <c r="R21" s="20" t="s">
        <v>25</v>
      </c>
      <c r="S21" s="20" t="s">
        <v>26</v>
      </c>
    </row>
    <row r="22" spans="1:19" ht="16.5" thickBot="1" x14ac:dyDescent="0.3">
      <c r="F22" s="58">
        <v>0.1</v>
      </c>
      <c r="G22" s="21">
        <v>1</v>
      </c>
      <c r="H22" s="21">
        <v>0.16500000000000001</v>
      </c>
      <c r="I22" s="22">
        <v>0.2</v>
      </c>
      <c r="J22" s="22">
        <v>0.2</v>
      </c>
      <c r="K22" s="21">
        <v>2.2700000000000001E-2</v>
      </c>
      <c r="L22" s="21">
        <v>1.41E-2</v>
      </c>
      <c r="M22" s="21">
        <v>9.4100000000000003E-2</v>
      </c>
      <c r="N22" s="23">
        <f>K22/M22</f>
        <v>0.24123273113708821</v>
      </c>
      <c r="O22" s="23">
        <f>L22/M22</f>
        <v>0.1498405951115834</v>
      </c>
      <c r="P22" s="21">
        <v>1</v>
      </c>
      <c r="Q22" s="24">
        <f>N22*I22</f>
        <v>4.8246546227417642E-2</v>
      </c>
      <c r="R22" s="24">
        <f>O22*J22</f>
        <v>2.9968119022316681E-2</v>
      </c>
      <c r="S22" s="25">
        <f>((Q22-R22)/(H22*P22))*1000</f>
        <v>110.77834669758158</v>
      </c>
    </row>
    <row r="23" spans="1:19" ht="16.5" thickBot="1" x14ac:dyDescent="0.3">
      <c r="F23" s="56"/>
      <c r="G23" s="26">
        <v>2</v>
      </c>
      <c r="H23" s="26">
        <v>0.14299999999999999</v>
      </c>
      <c r="I23" s="27">
        <v>0.2</v>
      </c>
      <c r="J23" s="27">
        <v>0.2</v>
      </c>
      <c r="K23" s="26">
        <v>2.2700000000000001E-2</v>
      </c>
      <c r="L23" s="26">
        <v>1.6799999999999999E-2</v>
      </c>
      <c r="M23" s="26">
        <v>9.4100000000000003E-2</v>
      </c>
      <c r="N23" s="28">
        <f t="shared" ref="N23:N36" si="5">K23/M23</f>
        <v>0.24123273113708821</v>
      </c>
      <c r="O23" s="28">
        <f t="shared" ref="O23:O36" si="6">L23/M23</f>
        <v>0.17853347502656747</v>
      </c>
      <c r="P23" s="26">
        <v>1</v>
      </c>
      <c r="Q23" s="29">
        <f t="shared" ref="Q23:Q36" si="7">N23*I23</f>
        <v>4.8246546227417642E-2</v>
      </c>
      <c r="R23" s="29">
        <f t="shared" ref="R23:R36" si="8">O23*J23</f>
        <v>3.5706695005313496E-2</v>
      </c>
      <c r="S23" s="25">
        <f t="shared" ref="S23:S36" si="9">((Q23-R23)/(H23*P23))*1000</f>
        <v>87.69126728744159</v>
      </c>
    </row>
    <row r="24" spans="1:19" ht="16.5" thickBot="1" x14ac:dyDescent="0.3">
      <c r="F24" s="59"/>
      <c r="G24" s="30">
        <v>3</v>
      </c>
      <c r="H24" s="30">
        <v>0.10199999999999999</v>
      </c>
      <c r="I24" s="31">
        <v>0.2</v>
      </c>
      <c r="J24" s="31">
        <v>0.2</v>
      </c>
      <c r="K24" s="30">
        <v>2.2700000000000001E-2</v>
      </c>
      <c r="L24" s="30">
        <v>4.4000000000000003E-3</v>
      </c>
      <c r="M24" s="32">
        <v>9.4100000000000003E-2</v>
      </c>
      <c r="N24" s="33">
        <f t="shared" si="5"/>
        <v>0.24123273113708821</v>
      </c>
      <c r="O24" s="33">
        <f t="shared" si="6"/>
        <v>4.6758767268862911E-2</v>
      </c>
      <c r="P24" s="30">
        <v>1</v>
      </c>
      <c r="Q24" s="34">
        <f t="shared" si="7"/>
        <v>4.8246546227417642E-2</v>
      </c>
      <c r="R24" s="34">
        <f t="shared" si="8"/>
        <v>9.3517534537725829E-3</v>
      </c>
      <c r="S24" s="61">
        <f t="shared" si="9"/>
        <v>381.32149778083397</v>
      </c>
    </row>
    <row r="25" spans="1:19" ht="16.5" thickBot="1" x14ac:dyDescent="0.3">
      <c r="F25" s="55">
        <v>0.2</v>
      </c>
      <c r="G25" s="21">
        <v>1</v>
      </c>
      <c r="H25" s="21">
        <v>0.155</v>
      </c>
      <c r="I25" s="36">
        <v>0.2</v>
      </c>
      <c r="J25" s="22">
        <v>0.2</v>
      </c>
      <c r="K25" s="21">
        <v>9.7999999999999997E-3</v>
      </c>
      <c r="L25" s="21">
        <v>3.9199999999999999E-2</v>
      </c>
      <c r="M25" s="37">
        <v>9.4100000000000003E-2</v>
      </c>
      <c r="N25" s="38">
        <f t="shared" si="5"/>
        <v>0.10414452709883103</v>
      </c>
      <c r="O25" s="38">
        <f t="shared" si="6"/>
        <v>0.41657810839532411</v>
      </c>
      <c r="P25" s="21">
        <v>2</v>
      </c>
      <c r="Q25" s="39">
        <f t="shared" si="7"/>
        <v>2.0828905419766206E-2</v>
      </c>
      <c r="R25" s="39">
        <f t="shared" si="8"/>
        <v>8.3315621679064825E-2</v>
      </c>
      <c r="S25" s="61">
        <f t="shared" si="9"/>
        <v>-201.57005244935038</v>
      </c>
    </row>
    <row r="26" spans="1:19" ht="16.5" thickBot="1" x14ac:dyDescent="0.3">
      <c r="F26" s="56"/>
      <c r="G26" s="26">
        <v>2</v>
      </c>
      <c r="H26" s="26">
        <v>0.28999999999999998</v>
      </c>
      <c r="I26" s="27">
        <v>0.2</v>
      </c>
      <c r="J26" s="27">
        <v>0.2</v>
      </c>
      <c r="K26" s="26">
        <v>9.7999999999999997E-3</v>
      </c>
      <c r="L26" s="26">
        <v>3.04E-2</v>
      </c>
      <c r="M26" s="26">
        <v>9.4100000000000003E-2</v>
      </c>
      <c r="N26" s="28">
        <f t="shared" si="5"/>
        <v>0.10414452709883103</v>
      </c>
      <c r="O26" s="28">
        <f t="shared" si="6"/>
        <v>0.32306057385759829</v>
      </c>
      <c r="P26" s="26">
        <v>2</v>
      </c>
      <c r="Q26" s="29">
        <f t="shared" si="7"/>
        <v>2.0828905419766206E-2</v>
      </c>
      <c r="R26" s="29">
        <f t="shared" si="8"/>
        <v>6.4612114771519666E-2</v>
      </c>
      <c r="S26" s="61">
        <f t="shared" si="9"/>
        <v>-75.488291985781842</v>
      </c>
    </row>
    <row r="27" spans="1:19" ht="16.5" thickBot="1" x14ac:dyDescent="0.3">
      <c r="F27" s="57"/>
      <c r="G27" s="32">
        <v>3</v>
      </c>
      <c r="H27" s="30">
        <v>0.39400000000000002</v>
      </c>
      <c r="I27" s="31">
        <v>0.2</v>
      </c>
      <c r="J27" s="31">
        <v>0.2</v>
      </c>
      <c r="K27" s="30">
        <v>9.7999999999999997E-3</v>
      </c>
      <c r="L27" s="30">
        <v>1.38E-2</v>
      </c>
      <c r="M27" s="32">
        <v>9.4100000000000003E-2</v>
      </c>
      <c r="N27" s="33">
        <f t="shared" si="5"/>
        <v>0.10414452709883103</v>
      </c>
      <c r="O27" s="33">
        <f t="shared" si="6"/>
        <v>0.14665249734325186</v>
      </c>
      <c r="P27" s="30">
        <v>2</v>
      </c>
      <c r="Q27" s="34">
        <f t="shared" si="7"/>
        <v>2.0828905419766206E-2</v>
      </c>
      <c r="R27" s="34">
        <f t="shared" si="8"/>
        <v>2.9330499468650375E-2</v>
      </c>
      <c r="S27" s="61">
        <f t="shared" si="9"/>
        <v>-10.788824935132192</v>
      </c>
    </row>
    <row r="28" spans="1:19" ht="16.5" thickBot="1" x14ac:dyDescent="0.3">
      <c r="F28" s="58">
        <v>0.5</v>
      </c>
      <c r="G28" s="37">
        <v>1</v>
      </c>
      <c r="H28" s="21">
        <v>0.91</v>
      </c>
      <c r="I28" s="21">
        <v>0.2</v>
      </c>
      <c r="J28" s="22">
        <v>0.2</v>
      </c>
      <c r="K28" s="21">
        <v>7.4499999999999997E-2</v>
      </c>
      <c r="L28" s="21">
        <v>4.2599999999999999E-2</v>
      </c>
      <c r="M28" s="21">
        <v>9.4100000000000003E-2</v>
      </c>
      <c r="N28" s="23">
        <f t="shared" si="5"/>
        <v>0.79171094580233792</v>
      </c>
      <c r="O28" s="23">
        <f t="shared" si="6"/>
        <v>0.4527098831030818</v>
      </c>
      <c r="P28" s="21">
        <v>2</v>
      </c>
      <c r="Q28" s="23">
        <f t="shared" si="7"/>
        <v>0.15834218916046761</v>
      </c>
      <c r="R28" s="24">
        <f t="shared" si="8"/>
        <v>9.054197662061636E-2</v>
      </c>
      <c r="S28" s="25">
        <f t="shared" si="9"/>
        <v>37.252864032885299</v>
      </c>
    </row>
    <row r="29" spans="1:19" ht="16.5" thickBot="1" x14ac:dyDescent="0.3">
      <c r="F29" s="56"/>
      <c r="G29" s="26">
        <v>2</v>
      </c>
      <c r="H29" s="26">
        <v>0.10100000000000001</v>
      </c>
      <c r="I29" s="26">
        <v>0.2</v>
      </c>
      <c r="J29" s="27">
        <v>0.2</v>
      </c>
      <c r="K29" s="26">
        <v>7.4499999999999997E-2</v>
      </c>
      <c r="L29" s="26">
        <v>3.6499999999999998E-2</v>
      </c>
      <c r="M29" s="26">
        <v>9.4100000000000003E-2</v>
      </c>
      <c r="N29" s="28">
        <f t="shared" si="5"/>
        <v>0.79171094580233792</v>
      </c>
      <c r="O29" s="28">
        <f t="shared" si="6"/>
        <v>0.38788522848034002</v>
      </c>
      <c r="P29" s="26">
        <v>2</v>
      </c>
      <c r="Q29" s="28">
        <f t="shared" si="7"/>
        <v>0.15834218916046761</v>
      </c>
      <c r="R29" s="29">
        <f t="shared" si="8"/>
        <v>7.7577045696068006E-2</v>
      </c>
      <c r="S29" s="25">
        <f t="shared" si="9"/>
        <v>399.82744289306731</v>
      </c>
    </row>
    <row r="30" spans="1:19" ht="16.5" thickBot="1" x14ac:dyDescent="0.3">
      <c r="F30" s="59"/>
      <c r="G30" s="30">
        <v>3</v>
      </c>
      <c r="H30" s="30">
        <v>0.22900000000000001</v>
      </c>
      <c r="I30" s="32">
        <v>0.2</v>
      </c>
      <c r="J30" s="31">
        <v>0.2</v>
      </c>
      <c r="K30" s="30">
        <v>7.4499999999999997E-2</v>
      </c>
      <c r="L30" s="30">
        <v>4.2099999999999999E-2</v>
      </c>
      <c r="M30" s="32">
        <v>9.4100000000000003E-2</v>
      </c>
      <c r="N30" s="33">
        <f t="shared" si="5"/>
        <v>0.79171094580233792</v>
      </c>
      <c r="O30" s="33">
        <f t="shared" si="6"/>
        <v>0.44739638682252919</v>
      </c>
      <c r="P30" s="30">
        <v>2</v>
      </c>
      <c r="Q30" s="33">
        <f t="shared" si="7"/>
        <v>0.15834218916046761</v>
      </c>
      <c r="R30" s="34">
        <f t="shared" si="8"/>
        <v>8.9479277364505838E-2</v>
      </c>
      <c r="S30" s="25">
        <f t="shared" si="9"/>
        <v>150.35570261127023</v>
      </c>
    </row>
    <row r="31" spans="1:19" ht="16.5" thickBot="1" x14ac:dyDescent="0.3">
      <c r="F31" s="55">
        <v>1</v>
      </c>
      <c r="G31" s="21">
        <v>1</v>
      </c>
      <c r="H31" s="21">
        <v>0.126</v>
      </c>
      <c r="I31" s="21">
        <v>0.2</v>
      </c>
      <c r="J31" s="21">
        <v>0.193</v>
      </c>
      <c r="K31" s="21">
        <v>0.1065</v>
      </c>
      <c r="L31" s="21">
        <v>0.1246</v>
      </c>
      <c r="M31" s="21">
        <v>9.4100000000000003E-2</v>
      </c>
      <c r="N31" s="25">
        <f t="shared" si="5"/>
        <v>1.1317747077577045</v>
      </c>
      <c r="O31" s="25">
        <f t="shared" si="6"/>
        <v>1.3241232731137087</v>
      </c>
      <c r="P31" s="21">
        <v>3</v>
      </c>
      <c r="Q31" s="23">
        <f t="shared" si="7"/>
        <v>0.2263549415515409</v>
      </c>
      <c r="R31" s="23">
        <f t="shared" si="8"/>
        <v>0.25555579171094578</v>
      </c>
      <c r="S31" s="25">
        <f t="shared" si="9"/>
        <v>-77.250926347631946</v>
      </c>
    </row>
    <row r="32" spans="1:19" ht="16.5" thickBot="1" x14ac:dyDescent="0.3">
      <c r="F32" s="56"/>
      <c r="G32" s="26">
        <v>2</v>
      </c>
      <c r="H32" s="26">
        <v>0.13800000000000001</v>
      </c>
      <c r="I32" s="26">
        <v>0.2</v>
      </c>
      <c r="J32" s="26">
        <v>0.192</v>
      </c>
      <c r="K32" s="26">
        <v>0.1065</v>
      </c>
      <c r="L32" s="26">
        <v>3.1800000000000002E-2</v>
      </c>
      <c r="M32" s="26">
        <v>9.4100000000000003E-2</v>
      </c>
      <c r="N32" s="40">
        <f t="shared" si="5"/>
        <v>1.1317747077577045</v>
      </c>
      <c r="O32" s="40">
        <f t="shared" si="6"/>
        <v>0.3379383634431456</v>
      </c>
      <c r="P32" s="26">
        <v>3</v>
      </c>
      <c r="Q32" s="28">
        <f t="shared" si="7"/>
        <v>0.2263549415515409</v>
      </c>
      <c r="R32" s="29">
        <f t="shared" si="8"/>
        <v>6.4884165781083955E-2</v>
      </c>
      <c r="S32" s="25">
        <f t="shared" si="9"/>
        <v>390.02602843105541</v>
      </c>
    </row>
    <row r="33" spans="6:19" ht="16.5" thickBot="1" x14ac:dyDescent="0.3">
      <c r="F33" s="57"/>
      <c r="G33" s="32">
        <v>3</v>
      </c>
      <c r="H33" s="30">
        <v>5.7000000000000002E-2</v>
      </c>
      <c r="I33" s="32">
        <v>0.2</v>
      </c>
      <c r="J33" s="30">
        <v>0.18</v>
      </c>
      <c r="K33" s="30">
        <v>0.1065</v>
      </c>
      <c r="L33" s="30">
        <v>0.1051</v>
      </c>
      <c r="M33" s="32">
        <v>9.4100000000000003E-2</v>
      </c>
      <c r="N33" s="35">
        <f t="shared" si="5"/>
        <v>1.1317747077577045</v>
      </c>
      <c r="O33" s="35">
        <f t="shared" si="6"/>
        <v>1.1168969181721573</v>
      </c>
      <c r="P33" s="30">
        <v>3</v>
      </c>
      <c r="Q33" s="33">
        <f t="shared" si="7"/>
        <v>0.2263549415515409</v>
      </c>
      <c r="R33" s="33">
        <f t="shared" si="8"/>
        <v>0.2010414452709883</v>
      </c>
      <c r="S33" s="25">
        <f t="shared" si="9"/>
        <v>148.03214199153567</v>
      </c>
    </row>
    <row r="34" spans="6:19" ht="16.5" thickBot="1" x14ac:dyDescent="0.3">
      <c r="F34" s="58">
        <v>5</v>
      </c>
      <c r="G34" s="37">
        <v>1</v>
      </c>
      <c r="H34" s="21">
        <v>0.219</v>
      </c>
      <c r="I34" s="21">
        <v>0.2</v>
      </c>
      <c r="J34" s="21">
        <v>0.191</v>
      </c>
      <c r="K34" s="21">
        <v>0.49440000000000001</v>
      </c>
      <c r="L34" s="21">
        <v>0.58499999999999996</v>
      </c>
      <c r="M34" s="21">
        <v>9.4100000000000003E-2</v>
      </c>
      <c r="N34" s="25">
        <f t="shared" si="5"/>
        <v>5.2539851222104144</v>
      </c>
      <c r="O34" s="25">
        <f t="shared" si="6"/>
        <v>6.2167906482465458</v>
      </c>
      <c r="P34" s="21">
        <v>3</v>
      </c>
      <c r="Q34" s="25">
        <f t="shared" si="7"/>
        <v>1.050797024442083</v>
      </c>
      <c r="R34" s="25">
        <f t="shared" si="8"/>
        <v>1.1874070138150903</v>
      </c>
      <c r="S34" s="25">
        <f t="shared" si="9"/>
        <v>-207.92996860427289</v>
      </c>
    </row>
    <row r="35" spans="6:19" ht="16.5" thickBot="1" x14ac:dyDescent="0.3">
      <c r="F35" s="56"/>
      <c r="G35" s="26">
        <v>2</v>
      </c>
      <c r="H35" s="26">
        <v>0.14799999999999999</v>
      </c>
      <c r="I35" s="26">
        <v>0.2</v>
      </c>
      <c r="J35" s="26">
        <v>0.191</v>
      </c>
      <c r="K35" s="26">
        <v>0.49440000000000001</v>
      </c>
      <c r="L35" s="26">
        <v>0.42080000000000001</v>
      </c>
      <c r="M35" s="26">
        <v>9.4100000000000003E-2</v>
      </c>
      <c r="N35" s="40">
        <f t="shared" si="5"/>
        <v>5.2539851222104144</v>
      </c>
      <c r="O35" s="40">
        <f t="shared" si="6"/>
        <v>4.4718384697130711</v>
      </c>
      <c r="P35" s="26">
        <v>3</v>
      </c>
      <c r="Q35" s="40">
        <f t="shared" si="7"/>
        <v>1.050797024442083</v>
      </c>
      <c r="R35" s="28">
        <f t="shared" si="8"/>
        <v>0.85412114771519654</v>
      </c>
      <c r="S35" s="25">
        <f t="shared" si="9"/>
        <v>442.96368632181645</v>
      </c>
    </row>
    <row r="36" spans="6:19" ht="16.5" thickBot="1" x14ac:dyDescent="0.3">
      <c r="F36" s="60"/>
      <c r="G36" s="41">
        <v>3</v>
      </c>
      <c r="H36" s="32">
        <v>0.27100000000000002</v>
      </c>
      <c r="I36" s="32">
        <v>0.2</v>
      </c>
      <c r="J36" s="32">
        <v>0.19700000000000001</v>
      </c>
      <c r="K36" s="32">
        <v>0.49440000000000001</v>
      </c>
      <c r="L36" s="32">
        <v>0.18260000000000001</v>
      </c>
      <c r="M36" s="32">
        <v>9.4100000000000003E-2</v>
      </c>
      <c r="N36" s="35">
        <f t="shared" si="5"/>
        <v>5.2539851222104144</v>
      </c>
      <c r="O36" s="35">
        <f t="shared" si="6"/>
        <v>1.940488841657811</v>
      </c>
      <c r="P36" s="32">
        <v>3</v>
      </c>
      <c r="Q36" s="35">
        <f t="shared" si="7"/>
        <v>1.050797024442083</v>
      </c>
      <c r="R36" s="33">
        <f t="shared" si="8"/>
        <v>0.38227630180658878</v>
      </c>
      <c r="S36" s="25">
        <f t="shared" si="9"/>
        <v>822.28871172877518</v>
      </c>
    </row>
    <row r="37" spans="6:19" ht="16.5" thickTop="1" x14ac:dyDescent="0.25"/>
    <row r="40" spans="6:19" x14ac:dyDescent="0.25">
      <c r="L40" t="s">
        <v>28</v>
      </c>
    </row>
    <row r="41" spans="6:19" x14ac:dyDescent="0.25">
      <c r="L41" t="s">
        <v>29</v>
      </c>
      <c r="M41" t="s">
        <v>30</v>
      </c>
    </row>
    <row r="43" spans="6:19" x14ac:dyDescent="0.25">
      <c r="L43">
        <v>0.1</v>
      </c>
      <c r="M43">
        <v>2.9999999999999997E-4</v>
      </c>
    </row>
    <row r="44" spans="6:19" x14ac:dyDescent="0.25">
      <c r="L44">
        <v>0.2</v>
      </c>
      <c r="M44">
        <v>1.21E-2</v>
      </c>
    </row>
    <row r="45" spans="6:19" x14ac:dyDescent="0.25">
      <c r="L45">
        <v>0.5</v>
      </c>
      <c r="M45">
        <v>3.6499999999999998E-2</v>
      </c>
    </row>
    <row r="46" spans="6:19" x14ac:dyDescent="0.25">
      <c r="L46">
        <v>1</v>
      </c>
      <c r="M46">
        <v>0.1</v>
      </c>
    </row>
    <row r="47" spans="6:19" x14ac:dyDescent="0.25">
      <c r="L47">
        <v>2</v>
      </c>
      <c r="M47">
        <v>0.1862</v>
      </c>
    </row>
    <row r="48" spans="6:19" x14ac:dyDescent="0.25">
      <c r="L48">
        <v>4</v>
      </c>
      <c r="M48">
        <v>0.36990000000000001</v>
      </c>
    </row>
    <row r="49" spans="12:13" x14ac:dyDescent="0.25">
      <c r="L49">
        <v>6</v>
      </c>
      <c r="M49">
        <v>0.56969999999999998</v>
      </c>
    </row>
  </sheetData>
  <mergeCells count="10">
    <mergeCell ref="F25:F27"/>
    <mergeCell ref="F28:F30"/>
    <mergeCell ref="F31:F33"/>
    <mergeCell ref="F34:F36"/>
    <mergeCell ref="F4:F6"/>
    <mergeCell ref="F7:F9"/>
    <mergeCell ref="F10:F12"/>
    <mergeCell ref="F13:F15"/>
    <mergeCell ref="F16:F18"/>
    <mergeCell ref="F22:F2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Adelheid</dc:creator>
  <cp:lastModifiedBy>VG</cp:lastModifiedBy>
  <dcterms:created xsi:type="dcterms:W3CDTF">2015-11-05T12:05:33Z</dcterms:created>
  <dcterms:modified xsi:type="dcterms:W3CDTF">2015-11-30T15:17:26Z</dcterms:modified>
</cp:coreProperties>
</file>