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bík\Desktop\IGEO cv\"/>
    </mc:Choice>
  </mc:AlternateContent>
  <bookViews>
    <workbookView xWindow="-1845" yWindow="810" windowWidth="20370" windowHeight="8865" activeTab="3"/>
  </bookViews>
  <sheets>
    <sheet name="Př. 1" sheetId="22" r:id="rId1"/>
    <sheet name="řešení" sheetId="23" r:id="rId2"/>
    <sheet name="PlotDat15" sheetId="27" state="hidden" r:id="rId3"/>
    <sheet name="Př. 2" sheetId="5" r:id="rId4"/>
    <sheet name="Isochron" sheetId="28" r:id="rId5"/>
  </sheets>
  <definedNames>
    <definedName name="_gXY1">PlotDat15!$C$1:$D$5</definedName>
  </definedNames>
  <calcPr calcId="162913"/>
</workbook>
</file>

<file path=xl/calcChain.xml><?xml version="1.0" encoding="utf-8"?>
<calcChain xmlns="http://schemas.openxmlformats.org/spreadsheetml/2006/main">
  <c r="P13" i="23" l="1"/>
  <c r="P12" i="23"/>
  <c r="P11" i="23"/>
  <c r="P10" i="23"/>
  <c r="Q10" i="23" s="1"/>
  <c r="P9" i="23"/>
  <c r="P8" i="23"/>
  <c r="Q8" i="23" s="1"/>
  <c r="P7" i="23"/>
  <c r="Q7" i="23" s="1"/>
  <c r="P6" i="23"/>
  <c r="Q6" i="23" s="1"/>
  <c r="P5" i="23"/>
  <c r="P4" i="23"/>
  <c r="Q9" i="23"/>
  <c r="Q11" i="23"/>
  <c r="P3" i="23"/>
  <c r="Q3" i="23" s="1"/>
  <c r="Q4" i="23"/>
  <c r="Q12" i="23"/>
  <c r="Q5" i="23"/>
  <c r="Q13" i="23"/>
  <c r="O13" i="23"/>
  <c r="O12" i="23"/>
  <c r="O11" i="23"/>
  <c r="O10" i="23"/>
  <c r="O9" i="23"/>
  <c r="O8" i="23"/>
  <c r="O7" i="23"/>
  <c r="O6" i="23"/>
  <c r="O5" i="23"/>
  <c r="O4" i="23"/>
  <c r="O3" i="23"/>
  <c r="G13" i="5" l="1"/>
</calcChain>
</file>

<file path=xl/comments1.xml><?xml version="1.0" encoding="utf-8"?>
<comments xmlns="http://schemas.openxmlformats.org/spreadsheetml/2006/main">
  <authors>
    <author>Ackerman</author>
  </authors>
  <commentList>
    <comment ref="P2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Os composition of chondrite at time T
</t>
        </r>
      </text>
    </comment>
  </commentList>
</comments>
</file>

<file path=xl/comments2.xml><?xml version="1.0" encoding="utf-8"?>
<comments xmlns="http://schemas.openxmlformats.org/spreadsheetml/2006/main">
  <authors>
    <author>Ackerman</author>
  </authors>
  <commentList>
    <comment ref="P2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Os composition of chondrite at time T
</t>
        </r>
      </text>
    </comment>
  </commentList>
</comments>
</file>

<file path=xl/sharedStrings.xml><?xml version="1.0" encoding="utf-8"?>
<sst xmlns="http://schemas.openxmlformats.org/spreadsheetml/2006/main" count="171" uniqueCount="58">
  <si>
    <t>Sample</t>
  </si>
  <si>
    <t>Re (ppb)</t>
  </si>
  <si>
    <t>Os (ppb)</t>
  </si>
  <si>
    <t>Ir (ppb)</t>
  </si>
  <si>
    <t>Ru (ppb)</t>
  </si>
  <si>
    <t>Pt (ppb)</t>
  </si>
  <si>
    <t>Pd (ppb)</t>
  </si>
  <si>
    <t>Time (Ma)</t>
  </si>
  <si>
    <t>CHONDRITE</t>
  </si>
  <si>
    <r>
      <t xml:space="preserve">l </t>
    </r>
    <r>
      <rPr>
        <b/>
        <vertAlign val="superscript"/>
        <sz val="10"/>
        <color indexed="12"/>
        <rFont val="Arial"/>
        <family val="2"/>
      </rPr>
      <t>187</t>
    </r>
    <r>
      <rPr>
        <b/>
        <sz val="10"/>
        <color indexed="12"/>
        <rFont val="Arial"/>
        <family val="2"/>
        <charset val="238"/>
      </rPr>
      <t>Re</t>
    </r>
  </si>
  <si>
    <r>
      <t>187</t>
    </r>
    <r>
      <rPr>
        <sz val="11"/>
        <color theme="1"/>
        <rFont val="Calibri"/>
        <family val="2"/>
        <charset val="238"/>
        <scheme val="minor"/>
      </rPr>
      <t>Os/</t>
    </r>
    <r>
      <rPr>
        <vertAlign val="superscript"/>
        <sz val="10"/>
        <rFont val="Arial"/>
        <family val="2"/>
      </rPr>
      <t>188</t>
    </r>
    <r>
      <rPr>
        <sz val="11"/>
        <color theme="1"/>
        <rFont val="Calibri"/>
        <family val="2"/>
        <charset val="238"/>
        <scheme val="minor"/>
      </rPr>
      <t xml:space="preserve">Os </t>
    </r>
    <r>
      <rPr>
        <vertAlign val="subscript"/>
        <sz val="10"/>
        <rFont val="Arial"/>
        <family val="2"/>
      </rPr>
      <t>chon</t>
    </r>
  </si>
  <si>
    <r>
      <t>187</t>
    </r>
    <r>
      <rPr>
        <sz val="11"/>
        <color theme="1"/>
        <rFont val="Calibri"/>
        <family val="2"/>
        <charset val="238"/>
        <scheme val="minor"/>
      </rPr>
      <t>Re/</t>
    </r>
    <r>
      <rPr>
        <vertAlign val="superscript"/>
        <sz val="10"/>
        <rFont val="Arial"/>
        <family val="2"/>
      </rPr>
      <t>188</t>
    </r>
    <r>
      <rPr>
        <sz val="11"/>
        <color theme="1"/>
        <rFont val="Calibri"/>
        <family val="2"/>
        <charset val="238"/>
        <scheme val="minor"/>
      </rPr>
      <t xml:space="preserve">Os </t>
    </r>
    <r>
      <rPr>
        <vertAlign val="subscript"/>
        <sz val="10"/>
        <rFont val="Arial"/>
        <family val="2"/>
      </rPr>
      <t>chon</t>
    </r>
  </si>
  <si>
    <r>
      <t>187</t>
    </r>
    <r>
      <rPr>
        <b/>
        <sz val="11"/>
        <color indexed="8"/>
        <rFont val="Calibri"/>
        <family val="2"/>
        <charset val="238"/>
      </rPr>
      <t>Re/</t>
    </r>
    <r>
      <rPr>
        <b/>
        <vertAlign val="superscript"/>
        <sz val="10"/>
        <rFont val="Arial"/>
        <family val="2"/>
      </rPr>
      <t>188</t>
    </r>
    <r>
      <rPr>
        <b/>
        <sz val="11"/>
        <color indexed="8"/>
        <rFont val="Calibri"/>
        <family val="2"/>
        <charset val="238"/>
      </rPr>
      <t>Os</t>
    </r>
  </si>
  <si>
    <r>
      <t>187</t>
    </r>
    <r>
      <rPr>
        <b/>
        <sz val="10"/>
        <rFont val="Arial"/>
        <family val="2"/>
      </rPr>
      <t>Os/</t>
    </r>
    <r>
      <rPr>
        <b/>
        <vertAlign val="superscript"/>
        <sz val="10"/>
        <rFont val="Arial"/>
        <family val="2"/>
      </rPr>
      <t>188</t>
    </r>
    <r>
      <rPr>
        <b/>
        <sz val="11"/>
        <color indexed="8"/>
        <rFont val="Calibri"/>
        <family val="2"/>
        <charset val="238"/>
      </rPr>
      <t>Os</t>
    </r>
  </si>
  <si>
    <r>
      <t>187</t>
    </r>
    <r>
      <rPr>
        <b/>
        <sz val="10"/>
        <rFont val="Arial"/>
        <family val="2"/>
      </rPr>
      <t>Os/</t>
    </r>
    <r>
      <rPr>
        <b/>
        <vertAlign val="superscript"/>
        <sz val="10"/>
        <rFont val="Arial"/>
        <family val="2"/>
        <charset val="238"/>
      </rPr>
      <t>188</t>
    </r>
    <r>
      <rPr>
        <b/>
        <sz val="10"/>
        <rFont val="Arial"/>
        <family val="2"/>
      </rPr>
      <t>Os</t>
    </r>
    <r>
      <rPr>
        <b/>
        <vertAlign val="subscript"/>
        <sz val="10"/>
        <rFont val="Arial"/>
        <family val="2"/>
        <charset val="238"/>
      </rPr>
      <t>inic</t>
    </r>
  </si>
  <si>
    <r>
      <t>187</t>
    </r>
    <r>
      <rPr>
        <b/>
        <sz val="10"/>
        <rFont val="Arial"/>
        <family val="2"/>
      </rPr>
      <t>Os/</t>
    </r>
    <r>
      <rPr>
        <b/>
        <vertAlign val="superscript"/>
        <sz val="10"/>
        <rFont val="Arial"/>
        <family val="2"/>
      </rPr>
      <t>188</t>
    </r>
    <r>
      <rPr>
        <b/>
        <sz val="11"/>
        <color indexed="8"/>
        <rFont val="Calibri"/>
        <family val="2"/>
        <charset val="238"/>
      </rPr>
      <t>Os</t>
    </r>
    <r>
      <rPr>
        <b/>
        <vertAlign val="subscript"/>
        <sz val="10"/>
        <rFont val="Arial"/>
        <family val="2"/>
        <charset val="238"/>
      </rPr>
      <t>T</t>
    </r>
  </si>
  <si>
    <r>
      <rPr>
        <b/>
        <sz val="10"/>
        <rFont val="Symbol"/>
        <family val="1"/>
        <charset val="2"/>
      </rPr>
      <t>g</t>
    </r>
    <r>
      <rPr>
        <b/>
        <sz val="10"/>
        <rFont val="Arial"/>
        <family val="2"/>
        <charset val="238"/>
      </rPr>
      <t xml:space="preserve"> </t>
    </r>
    <r>
      <rPr>
        <b/>
        <vertAlign val="subscript"/>
        <sz val="10"/>
        <rFont val="Arial"/>
        <family val="2"/>
        <charset val="238"/>
      </rPr>
      <t>Os</t>
    </r>
  </si>
  <si>
    <t>PUM</t>
  </si>
  <si>
    <r>
      <t>187</t>
    </r>
    <r>
      <rPr>
        <sz val="11"/>
        <color theme="1"/>
        <rFont val="Calibri"/>
        <family val="2"/>
        <charset val="238"/>
        <scheme val="minor"/>
      </rPr>
      <t>Os/</t>
    </r>
    <r>
      <rPr>
        <vertAlign val="superscript"/>
        <sz val="10"/>
        <rFont val="Arial"/>
        <family val="2"/>
      </rPr>
      <t>188</t>
    </r>
    <r>
      <rPr>
        <sz val="11"/>
        <color theme="1"/>
        <rFont val="Calibri"/>
        <family val="2"/>
        <charset val="238"/>
        <scheme val="minor"/>
      </rPr>
      <t xml:space="preserve">Os </t>
    </r>
    <r>
      <rPr>
        <vertAlign val="subscript"/>
        <sz val="11"/>
        <color indexed="8"/>
        <rFont val="Calibri"/>
        <family val="2"/>
        <charset val="238"/>
      </rPr>
      <t>pum</t>
    </r>
  </si>
  <si>
    <r>
      <t>187</t>
    </r>
    <r>
      <rPr>
        <sz val="11"/>
        <color theme="1"/>
        <rFont val="Calibri"/>
        <family val="2"/>
        <charset val="238"/>
        <scheme val="minor"/>
      </rPr>
      <t>Re/</t>
    </r>
    <r>
      <rPr>
        <vertAlign val="superscript"/>
        <sz val="10"/>
        <rFont val="Arial"/>
        <family val="2"/>
      </rPr>
      <t>188</t>
    </r>
    <r>
      <rPr>
        <sz val="11"/>
        <color theme="1"/>
        <rFont val="Calibri"/>
        <family val="2"/>
        <charset val="238"/>
        <scheme val="minor"/>
      </rPr>
      <t xml:space="preserve">Os </t>
    </r>
    <r>
      <rPr>
        <vertAlign val="subscript"/>
        <sz val="10"/>
        <rFont val="Arial"/>
        <family val="2"/>
      </rPr>
      <t>pum</t>
    </r>
  </si>
  <si>
    <t>Rock type</t>
  </si>
  <si>
    <t>Locality</t>
  </si>
  <si>
    <t>kimberlite</t>
  </si>
  <si>
    <t>IsoLine</t>
  </si>
  <si>
    <t>Source sheet</t>
  </si>
  <si>
    <t>Plot name</t>
  </si>
  <si>
    <t>Plot Type</t>
  </si>
  <si>
    <t>1st free col</t>
  </si>
  <si>
    <t>Sigma Level</t>
  </si>
  <si>
    <t>Absolute Errs</t>
  </si>
  <si>
    <t>Symbol Type</t>
  </si>
  <si>
    <t>Inverse Plot</t>
  </si>
  <si>
    <t>Color Plot</t>
  </si>
  <si>
    <t>3D plot</t>
  </si>
  <si>
    <t>Linear</t>
  </si>
  <si>
    <t>Data Range</t>
  </si>
  <si>
    <t>Filled Symbols</t>
  </si>
  <si>
    <t>ConcAge</t>
  </si>
  <si>
    <t>ConcSwap</t>
  </si>
  <si>
    <t>1st Symbol-row</t>
  </si>
  <si>
    <t>KL3</t>
  </si>
  <si>
    <t>P-12</t>
  </si>
  <si>
    <t>CC3</t>
  </si>
  <si>
    <t>CC4</t>
  </si>
  <si>
    <t>CC5</t>
  </si>
  <si>
    <t>CC6</t>
  </si>
  <si>
    <t>P11</t>
  </si>
  <si>
    <t>P-10</t>
  </si>
  <si>
    <t>SK</t>
  </si>
  <si>
    <t>KK6</t>
  </si>
  <si>
    <t>Dharwar</t>
  </si>
  <si>
    <t>&lt;0.007</t>
  </si>
  <si>
    <t>&lt;0.02</t>
  </si>
  <si>
    <t>±2σ</t>
  </si>
  <si>
    <t>Keffiefontein</t>
  </si>
  <si>
    <t>F2:I7</t>
  </si>
  <si>
    <t>Př. 2</t>
  </si>
  <si>
    <t>Isochron10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</si>
</sst>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0"/>
    <numFmt numFmtId="165" formatCode="0.000"/>
    <numFmt numFmtId="166" formatCode="0.0"/>
    <numFmt numFmtId="167" formatCode="0.00000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vertAlign val="superscript"/>
      <sz val="10"/>
      <name val="Arial"/>
      <family val="2"/>
    </font>
    <font>
      <sz val="10"/>
      <name val="Arial"/>
      <family val="2"/>
      <charset val="238"/>
    </font>
    <font>
      <vertAlign val="subscript"/>
      <sz val="10"/>
      <name val="Arial"/>
      <family val="2"/>
    </font>
    <font>
      <b/>
      <vertAlign val="superscript"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color indexed="10"/>
      <name val="Arial"/>
      <family val="2"/>
      <charset val="238"/>
    </font>
    <font>
      <b/>
      <sz val="8"/>
      <color indexed="81"/>
      <name val="Tahoma"/>
      <family val="2"/>
      <charset val="238"/>
    </font>
    <font>
      <b/>
      <sz val="10"/>
      <color indexed="12"/>
      <name val="Symbol"/>
      <family val="1"/>
      <charset val="2"/>
    </font>
    <font>
      <b/>
      <sz val="10"/>
      <color indexed="12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  <charset val="238"/>
    </font>
    <font>
      <b/>
      <vertAlign val="subscript"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Symbol"/>
      <family val="1"/>
      <charset val="2"/>
    </font>
    <font>
      <b/>
      <sz val="11"/>
      <color indexed="56"/>
      <name val="Calibri"/>
      <family val="2"/>
      <charset val="238"/>
    </font>
    <font>
      <i/>
      <sz val="11"/>
      <color indexed="8"/>
      <name val="Calibri"/>
      <family val="2"/>
      <charset val="238"/>
    </font>
    <font>
      <vertAlign val="subscript"/>
      <sz val="11"/>
      <color indexed="8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1" fontId="0" fillId="0" borderId="0" xfId="0" applyNumberFormat="1"/>
    <xf numFmtId="0" fontId="0" fillId="0" borderId="0" xfId="0" applyAlignment="1">
      <alignment vertical="center"/>
    </xf>
    <xf numFmtId="0" fontId="0" fillId="0" borderId="0" xfId="0" applyNumberFormat="1" applyFill="1" applyAlignment="1">
      <alignment vertical="center"/>
    </xf>
    <xf numFmtId="167" fontId="0" fillId="0" borderId="0" xfId="0" applyNumberFormat="1" applyFill="1" applyAlignment="1">
      <alignment vertical="center"/>
    </xf>
    <xf numFmtId="2" fontId="3" fillId="0" borderId="0" xfId="0" applyNumberFormat="1" applyFont="1" applyFill="1" applyAlignment="1">
      <alignment vertical="center"/>
    </xf>
    <xf numFmtId="1" fontId="6" fillId="0" borderId="0" xfId="0" applyNumberFormat="1" applyFont="1" applyFill="1" applyAlignment="1">
      <alignment vertical="center"/>
    </xf>
    <xf numFmtId="164" fontId="7" fillId="0" borderId="0" xfId="0" applyNumberFormat="1" applyFont="1" applyFill="1" applyAlignment="1">
      <alignment horizontal="right" vertical="center"/>
    </xf>
    <xf numFmtId="0" fontId="7" fillId="0" borderId="0" xfId="0" applyFont="1" applyFill="1" applyBorder="1"/>
    <xf numFmtId="167" fontId="0" fillId="0" borderId="0" xfId="0" applyNumberFormat="1" applyFill="1" applyBorder="1" applyAlignment="1">
      <alignment vertical="center"/>
    </xf>
    <xf numFmtId="0" fontId="0" fillId="0" borderId="0" xfId="0" applyFill="1" applyBorder="1"/>
    <xf numFmtId="0" fontId="0" fillId="2" borderId="1" xfId="0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167" fontId="0" fillId="2" borderId="3" xfId="0" applyNumberForma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167" fontId="0" fillId="2" borderId="5" xfId="0" applyNumberFormat="1" applyFill="1" applyBorder="1" applyAlignment="1">
      <alignment vertical="center"/>
    </xf>
    <xf numFmtId="2" fontId="11" fillId="0" borderId="0" xfId="0" applyNumberFormat="1" applyFont="1"/>
    <xf numFmtId="166" fontId="0" fillId="0" borderId="0" xfId="0" applyNumberForma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1" fillId="0" borderId="0" xfId="0" applyFont="1"/>
    <xf numFmtId="165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2" fontId="11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1" fillId="0" borderId="0" xfId="0" applyFont="1" applyAlignment="1">
      <alignment horizontal="right"/>
    </xf>
    <xf numFmtId="0" fontId="15" fillId="0" borderId="0" xfId="0" applyNumberFormat="1" applyFont="1" applyAlignment="1">
      <alignment horizontal="right" vertical="center"/>
    </xf>
    <xf numFmtId="167" fontId="16" fillId="0" borderId="0" xfId="0" applyNumberFormat="1" applyFont="1" applyAlignment="1">
      <alignment horizontal="right" vertical="center"/>
    </xf>
    <xf numFmtId="2" fontId="18" fillId="0" borderId="0" xfId="0" applyNumberFormat="1" applyFont="1" applyAlignment="1">
      <alignment horizontal="right" vertical="center"/>
    </xf>
    <xf numFmtId="167" fontId="14" fillId="0" borderId="0" xfId="0" applyNumberFormat="1" applyFont="1" applyAlignment="1">
      <alignment horizontal="right" vertical="center"/>
    </xf>
    <xf numFmtId="1" fontId="21" fillId="0" borderId="0" xfId="0" applyNumberFormat="1" applyFont="1"/>
    <xf numFmtId="0" fontId="21" fillId="0" borderId="0" xfId="0" applyFont="1"/>
    <xf numFmtId="0" fontId="20" fillId="0" borderId="0" xfId="0" applyFont="1"/>
    <xf numFmtId="166" fontId="20" fillId="0" borderId="0" xfId="0" applyNumberFormat="1" applyFont="1" applyAlignment="1">
      <alignment horizontal="right"/>
    </xf>
    <xf numFmtId="0" fontId="11" fillId="0" borderId="0" xfId="0" applyFont="1" applyAlignment="1">
      <alignment horizontal="left"/>
    </xf>
    <xf numFmtId="2" fontId="0" fillId="0" borderId="0" xfId="0" applyNumberFormat="1"/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165" fontId="21" fillId="0" borderId="0" xfId="0" applyNumberFormat="1" applyFont="1"/>
    <xf numFmtId="0" fontId="0" fillId="0" borderId="0" xfId="0" applyFill="1"/>
    <xf numFmtId="165" fontId="0" fillId="0" borderId="0" xfId="0" applyNumberFormat="1" applyFill="1"/>
    <xf numFmtId="166" fontId="3" fillId="0" borderId="0" xfId="0" applyNumberFormat="1" applyFont="1" applyFill="1" applyAlignment="1">
      <alignment vertical="center"/>
    </xf>
    <xf numFmtId="166" fontId="18" fillId="0" borderId="0" xfId="0" applyNumberFormat="1" applyFont="1" applyFill="1" applyAlignment="1">
      <alignment vertical="center"/>
    </xf>
    <xf numFmtId="166" fontId="7" fillId="0" borderId="0" xfId="0" applyNumberFormat="1" applyFont="1" applyFill="1" applyAlignment="1">
      <alignment horizontal="right" vertical="center"/>
    </xf>
    <xf numFmtId="164" fontId="0" fillId="0" borderId="0" xfId="0" applyNumberFormat="1" applyFill="1"/>
    <xf numFmtId="165" fontId="0" fillId="0" borderId="0" xfId="0" applyNumberFormat="1" applyAlignment="1">
      <alignment horizontal="right"/>
    </xf>
    <xf numFmtId="164" fontId="0" fillId="3" borderId="0" xfId="0" applyNumberFormat="1" applyFill="1" applyAlignment="1">
      <alignment vertical="center"/>
    </xf>
    <xf numFmtId="167" fontId="0" fillId="3" borderId="0" xfId="0" applyNumberFormat="1" applyFill="1" applyAlignment="1">
      <alignment vertical="center"/>
    </xf>
    <xf numFmtId="1" fontId="11" fillId="0" borderId="0" xfId="0" applyNumberFormat="1" applyFont="1"/>
    <xf numFmtId="166" fontId="3" fillId="3" borderId="0" xfId="0" applyNumberFormat="1" applyFont="1" applyFill="1" applyAlignment="1">
      <alignment vertic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2" fontId="0" fillId="0" borderId="0" xfId="0" applyNumberFormat="1" applyFill="1"/>
    <xf numFmtId="166" fontId="0" fillId="0" borderId="0" xfId="0" applyNumberFormat="1" applyFill="1"/>
    <xf numFmtId="165" fontId="0" fillId="0" borderId="0" xfId="0" applyNumberFormat="1" applyFill="1" applyAlignment="1">
      <alignment horizontal="right"/>
    </xf>
    <xf numFmtId="165" fontId="23" fillId="0" borderId="0" xfId="0" applyNumberFormat="1" applyFont="1" applyFill="1" applyAlignment="1">
      <alignment horizontal="right"/>
    </xf>
    <xf numFmtId="0" fontId="24" fillId="0" borderId="0" xfId="0" applyFont="1" applyAlignment="1">
      <alignment horizontal="right"/>
    </xf>
    <xf numFmtId="164" fontId="0" fillId="0" borderId="0" xfId="0" applyNumberFormat="1" applyFill="1" applyAlignment="1">
      <alignment vertical="center"/>
    </xf>
    <xf numFmtId="0" fontId="11" fillId="0" borderId="0" xfId="0" applyFont="1" applyFill="1" applyAlignment="1">
      <alignment horizontal="left"/>
    </xf>
    <xf numFmtId="165" fontId="11" fillId="0" borderId="0" xfId="0" applyNumberFormat="1" applyFont="1" applyFill="1" applyAlignment="1">
      <alignment horizontal="right" vertical="center"/>
    </xf>
    <xf numFmtId="0" fontId="11" fillId="0" borderId="0" xfId="0" applyFont="1" applyFill="1" applyAlignment="1">
      <alignment horizontal="right" vertical="center"/>
    </xf>
    <xf numFmtId="0" fontId="14" fillId="0" borderId="0" xfId="0" applyFont="1" applyFill="1" applyAlignment="1">
      <alignment horizontal="right" vertical="center"/>
    </xf>
    <xf numFmtId="0" fontId="15" fillId="0" borderId="0" xfId="0" applyNumberFormat="1" applyFont="1" applyFill="1" applyAlignment="1">
      <alignment horizontal="right" vertical="center"/>
    </xf>
    <xf numFmtId="167" fontId="16" fillId="0" borderId="0" xfId="0" applyNumberFormat="1" applyFont="1" applyFill="1" applyAlignment="1">
      <alignment horizontal="right" vertical="center"/>
    </xf>
    <xf numFmtId="2" fontId="18" fillId="0" borderId="0" xfId="0" applyNumberFormat="1" applyFont="1" applyFill="1" applyAlignment="1">
      <alignment horizontal="right" vertical="center"/>
    </xf>
    <xf numFmtId="0" fontId="18" fillId="0" borderId="0" xfId="0" applyFont="1" applyFill="1" applyAlignment="1">
      <alignment horizontal="right"/>
    </xf>
    <xf numFmtId="0" fontId="11" fillId="0" borderId="0" xfId="0" applyFont="1" applyFill="1"/>
    <xf numFmtId="0" fontId="1" fillId="0" borderId="0" xfId="0" applyFont="1" applyFill="1" applyAlignment="1">
      <alignment horizontal="right"/>
    </xf>
    <xf numFmtId="165" fontId="12" fillId="0" borderId="0" xfId="0" applyNumberFormat="1" applyFont="1" applyFill="1" applyAlignment="1">
      <alignment horizontal="right"/>
    </xf>
    <xf numFmtId="167" fontId="0" fillId="0" borderId="0" xfId="0" applyNumberFormat="1" applyFill="1"/>
    <xf numFmtId="1" fontId="0" fillId="0" borderId="0" xfId="0" applyNumberFormat="1" applyFill="1"/>
    <xf numFmtId="0" fontId="13" fillId="0" borderId="0" xfId="0" applyFont="1" applyFill="1"/>
    <xf numFmtId="165" fontId="12" fillId="0" borderId="0" xfId="0" applyNumberFormat="1" applyFont="1" applyFill="1"/>
    <xf numFmtId="0" fontId="21" fillId="0" borderId="0" xfId="0" applyFont="1" applyFill="1"/>
    <xf numFmtId="0" fontId="0" fillId="0" borderId="0" xfId="0" applyFill="1" applyAlignment="1">
      <alignment vertical="center"/>
    </xf>
    <xf numFmtId="2" fontId="11" fillId="0" borderId="0" xfId="0" applyNumberFormat="1" applyFont="1" applyFill="1"/>
    <xf numFmtId="165" fontId="0" fillId="0" borderId="0" xfId="0" applyNumberForma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chartsheet" Target="chartsheets/sheet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.20202008536370888"/>
          <c:y val="8.2210798246435193E-2"/>
          <c:w val="0.62762061418940418"/>
          <c:h val="0.79048844467726165"/>
        </c:manualLayout>
      </c:layout>
      <c:scatterChart>
        <c:scatterStyle val="lineMarker"/>
        <c:varyColors val="0"/>
        <c:ser>
          <c:idx val="1"/>
          <c:order val="0"/>
          <c:spPr>
            <a:ln w="3175">
              <a:solidFill>
                <a:srgbClr val="0000D4"/>
              </a:solidFill>
              <a:prstDash val="lgDashDot"/>
            </a:ln>
          </c:spPr>
          <c:marker>
            <c:symbol val="none"/>
          </c:marker>
          <c:xVal>
            <c:numRef>
              <c:f>PlotDat15!$E$1:$E$2</c:f>
              <c:numCache>
                <c:formatCode>General</c:formatCode>
                <c:ptCount val="2"/>
                <c:pt idx="0">
                  <c:v>0</c:v>
                </c:pt>
                <c:pt idx="1">
                  <c:v>120</c:v>
                </c:pt>
              </c:numCache>
            </c:numRef>
          </c:xVal>
          <c:yVal>
            <c:numRef>
              <c:f>PlotDat15!$F$1:$F$2</c:f>
              <c:numCache>
                <c:formatCode>General</c:formatCode>
                <c:ptCount val="2"/>
                <c:pt idx="0">
                  <c:v>0.27894492294558371</c:v>
                </c:pt>
                <c:pt idx="1">
                  <c:v>2.4348182030439056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1D-48EE-9670-605BC7044B99}"/>
            </c:ext>
          </c:extLst>
        </c:ser>
        <c:ser>
          <c:idx val="2"/>
          <c:order val="1"/>
          <c:tx>
            <c:v>IsoDat1</c:v>
          </c:tx>
          <c:spPr>
            <a:ln w="28575">
              <a:noFill/>
            </a:ln>
          </c:spPr>
          <c:marker>
            <c:symbol val="none"/>
          </c:marker>
          <c:errBars>
            <c:errDir val="x"/>
            <c:errBarType val="both"/>
            <c:errValType val="cust"/>
            <c:noEndCap val="0"/>
            <c:plus>
              <c:numRef>
                <c:f>PlotDat15!$G$1:$G$5</c:f>
                <c:numCache>
                  <c:formatCode>General</c:formatCode>
                  <c:ptCount val="5"/>
                  <c:pt idx="0">
                    <c:v>0.03</c:v>
                  </c:pt>
                  <c:pt idx="1">
                    <c:v>0.02</c:v>
                  </c:pt>
                  <c:pt idx="2">
                    <c:v>5.0000000000000001E-3</c:v>
                  </c:pt>
                  <c:pt idx="3">
                    <c:v>1.0999999999999999E-2</c:v>
                  </c:pt>
                  <c:pt idx="4">
                    <c:v>5.0000000000000001E-3</c:v>
                  </c:pt>
                </c:numCache>
              </c:numRef>
            </c:plus>
            <c:minus>
              <c:numRef>
                <c:f>PlotDat15!$G$1:$G$5</c:f>
                <c:numCache>
                  <c:formatCode>General</c:formatCode>
                  <c:ptCount val="5"/>
                  <c:pt idx="0">
                    <c:v>0.03</c:v>
                  </c:pt>
                  <c:pt idx="1">
                    <c:v>0.02</c:v>
                  </c:pt>
                  <c:pt idx="2">
                    <c:v>5.0000000000000001E-3</c:v>
                  </c:pt>
                  <c:pt idx="3">
                    <c:v>1.0999999999999999E-2</c:v>
                  </c:pt>
                  <c:pt idx="4">
                    <c:v>5.0000000000000001E-3</c:v>
                  </c:pt>
                </c:numCache>
              </c:numRef>
            </c:minus>
            <c:spPr>
              <a:ln w="12700">
                <a:solidFill>
                  <a:srgbClr val="DD0806"/>
                </a:solidFill>
                <a:prstDash val="solid"/>
              </a:ln>
            </c:spPr>
          </c:errBars>
          <c:errBars>
            <c:errDir val="y"/>
            <c:errBarType val="both"/>
            <c:errValType val="cust"/>
            <c:noEndCap val="0"/>
            <c:plus>
              <c:numRef>
                <c:f>PlotDat15!$H$1:$H$5</c:f>
                <c:numCache>
                  <c:formatCode>General</c:formatCode>
                  <c:ptCount val="5"/>
                  <c:pt idx="0">
                    <c:v>6.9999999999999999E-4</c:v>
                  </c:pt>
                  <c:pt idx="1">
                    <c:v>1.4E-3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8.9999999999999998E-4</c:v>
                  </c:pt>
                </c:numCache>
              </c:numRef>
            </c:plus>
            <c:minus>
              <c:numRef>
                <c:f>PlotDat15!$H$1:$H$5</c:f>
                <c:numCache>
                  <c:formatCode>General</c:formatCode>
                  <c:ptCount val="5"/>
                  <c:pt idx="0">
                    <c:v>6.9999999999999999E-4</c:v>
                  </c:pt>
                  <c:pt idx="1">
                    <c:v>1.4E-3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8.9999999999999998E-4</c:v>
                  </c:pt>
                </c:numCache>
              </c:numRef>
            </c:minus>
            <c:spPr>
              <a:ln w="12700">
                <a:solidFill>
                  <a:srgbClr val="DD0806"/>
                </a:solidFill>
                <a:prstDash val="solid"/>
              </a:ln>
            </c:spPr>
          </c:errBars>
          <c:xVal>
            <c:numRef>
              <c:f>PlotDat15!$C$1:$C$5</c:f>
              <c:numCache>
                <c:formatCode>General</c:formatCode>
                <c:ptCount val="5"/>
                <c:pt idx="0">
                  <c:v>104.16</c:v>
                </c:pt>
                <c:pt idx="1">
                  <c:v>5.24</c:v>
                </c:pt>
                <c:pt idx="2">
                  <c:v>114.08</c:v>
                </c:pt>
                <c:pt idx="3">
                  <c:v>6.31</c:v>
                </c:pt>
                <c:pt idx="4">
                  <c:v>82.6</c:v>
                </c:pt>
              </c:numCache>
            </c:numRef>
          </c:xVal>
          <c:yVal>
            <c:numRef>
              <c:f>PlotDat15!$D$1:$D$5</c:f>
              <c:numCache>
                <c:formatCode>General</c:formatCode>
                <c:ptCount val="5"/>
                <c:pt idx="0">
                  <c:v>2.19</c:v>
                </c:pt>
                <c:pt idx="1">
                  <c:v>0.34599999999999997</c:v>
                </c:pt>
                <c:pt idx="2">
                  <c:v>2.2799999999999998</c:v>
                </c:pt>
                <c:pt idx="3">
                  <c:v>0.41099999999999998</c:v>
                </c:pt>
                <c:pt idx="4">
                  <c:v>1.78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1D-48EE-9670-605BC7044B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1684752"/>
        <c:axId val="231683920"/>
      </c:scatterChart>
      <c:valAx>
        <c:axId val="231684752"/>
        <c:scaling>
          <c:orientation val="minMax"/>
          <c:max val="12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cs-CZ"/>
              </a:p>
            </c:rich>
          </c:tx>
          <c:layout/>
          <c:overlay val="0"/>
        </c:title>
        <c:numFmt formatCode="0" sourceLinked="0"/>
        <c:majorTickMark val="in"/>
        <c:minorTickMark val="in"/>
        <c:tickLblPos val="nextTo"/>
        <c:spPr>
          <a:ln w="12700"/>
        </c:spPr>
        <c:txPr>
          <a:bodyPr/>
          <a:lstStyle/>
          <a:p>
            <a:pPr>
              <a:defRPr sz="1200">
                <a:latin typeface="Arial"/>
                <a:ea typeface="Arial"/>
                <a:cs typeface="Arial"/>
              </a:defRPr>
            </a:pPr>
            <a:endParaRPr lang="cs-CZ"/>
          </a:p>
        </c:txPr>
        <c:crossAx val="231683920"/>
        <c:crossesAt val="0"/>
        <c:crossBetween val="midCat"/>
        <c:majorUnit val="20"/>
        <c:minorUnit val="10"/>
      </c:valAx>
      <c:valAx>
        <c:axId val="231683920"/>
        <c:scaling>
          <c:orientation val="minMax"/>
          <c:max val="3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endParaRPr lang="cs-CZ"/>
              </a:p>
            </c:rich>
          </c:tx>
          <c:layout/>
          <c:overlay val="0"/>
        </c:title>
        <c:numFmt formatCode="0.0" sourceLinked="0"/>
        <c:majorTickMark val="in"/>
        <c:minorTickMark val="in"/>
        <c:tickLblPos val="nextTo"/>
        <c:spPr>
          <a:ln w="12700"/>
        </c:spPr>
        <c:txPr>
          <a:bodyPr/>
          <a:lstStyle/>
          <a:p>
            <a:pPr>
              <a:defRPr sz="1200">
                <a:latin typeface="Arial"/>
                <a:ea typeface="Arial"/>
                <a:cs typeface="Arial"/>
              </a:defRPr>
            </a:pPr>
            <a:endParaRPr lang="cs-CZ"/>
          </a:p>
        </c:txPr>
        <c:crossAx val="231684752"/>
        <c:crossesAt val="0"/>
        <c:crossBetween val="midCat"/>
        <c:majorUnit val="0.4"/>
        <c:minorUnit val="0.2"/>
      </c:valAx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C0"/>
    </a:solidFill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3" workbookViewId="0" zoomToFit="1"/>
  </sheetViews>
  <pageMargins left="0.7" right="0.7" top="0.75" bottom="0.75" header="0.3" footer="0.3"/>
  <pageSetup paperSize="9" orientation="landscape" horizontalDpi="0" verticalDpi="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8171" cy="606347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0.41767</cdr:x>
      <cdr:y>0.86216</cdr:y>
    </cdr:from>
    <cdr:to>
      <cdr:x>0.53877</cdr:x>
      <cdr:y>0.91195</cdr:y>
    </cdr:to>
    <cdr:sp macro="" textlink="">
      <cdr:nvSpPr>
        <cdr:cNvPr id="2" name="XaxisName"/>
        <cdr:cNvSpPr txBox="1"/>
      </cdr:nvSpPr>
      <cdr:spPr>
        <a:xfrm xmlns:a="http://schemas.openxmlformats.org/drawingml/2006/main">
          <a:off x="3887760" y="5194300"/>
          <a:ext cx="1127180" cy="2999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lIns="25400" tIns="25400" rIns="25400" bIns="25400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cs-CZ" sz="1600" baseline="30000">
              <a:latin typeface="Arial" panose="020B0604020202020204" pitchFamily="34" charset="0"/>
            </a:rPr>
            <a:t>187</a:t>
          </a:r>
          <a:r>
            <a:rPr lang="cs-CZ" sz="1600">
              <a:latin typeface="Arial" panose="020B0604020202020204" pitchFamily="34" charset="0"/>
            </a:rPr>
            <a:t>Re/</a:t>
          </a:r>
          <a:r>
            <a:rPr lang="cs-CZ" sz="1600" baseline="30000">
              <a:latin typeface="Arial" panose="020B0604020202020204" pitchFamily="34" charset="0"/>
            </a:rPr>
            <a:t>188</a:t>
          </a:r>
          <a:r>
            <a:rPr lang="cs-CZ" sz="1600">
              <a:latin typeface="Arial" panose="020B0604020202020204" pitchFamily="34" charset="0"/>
            </a:rPr>
            <a:t>Os</a:t>
          </a:r>
        </a:p>
      </cdr:txBody>
    </cdr:sp>
  </cdr:relSizeAnchor>
  <cdr:relSizeAnchor xmlns:cdr="http://schemas.openxmlformats.org/drawingml/2006/chartDrawing">
    <cdr:from>
      <cdr:x>0.11035</cdr:x>
      <cdr:y>0.36787</cdr:y>
    </cdr:from>
    <cdr:to>
      <cdr:x>0.15554</cdr:x>
      <cdr:y>0.55542</cdr:y>
    </cdr:to>
    <cdr:sp macro="" textlink="">
      <cdr:nvSpPr>
        <cdr:cNvPr id="3" name="YaxisName"/>
        <cdr:cNvSpPr txBox="1"/>
      </cdr:nvSpPr>
      <cdr:spPr>
        <a:xfrm xmlns:a="http://schemas.openxmlformats.org/drawingml/2006/main">
          <a:off x="1027172" y="2216305"/>
          <a:ext cx="420628" cy="11299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cs-CZ" sz="1600" baseline="30000">
              <a:latin typeface="Arial" panose="020B0604020202020204" pitchFamily="34" charset="0"/>
            </a:rPr>
            <a:t>187</a:t>
          </a:r>
          <a:r>
            <a:rPr lang="cs-CZ" sz="1600">
              <a:latin typeface="Arial" panose="020B0604020202020204" pitchFamily="34" charset="0"/>
            </a:rPr>
            <a:t>Os/</a:t>
          </a:r>
          <a:r>
            <a:rPr lang="cs-CZ" sz="1600" baseline="30000">
              <a:latin typeface="Arial" panose="020B0604020202020204" pitchFamily="34" charset="0"/>
            </a:rPr>
            <a:t>188</a:t>
          </a:r>
          <a:r>
            <a:rPr lang="cs-CZ" sz="1600">
              <a:latin typeface="Arial" panose="020B0604020202020204" pitchFamily="34" charset="0"/>
            </a:rPr>
            <a:t>Os</a:t>
          </a:r>
        </a:p>
      </cdr:txBody>
    </cdr:sp>
  </cdr:relSizeAnchor>
  <cdr:relSizeAnchor xmlns:cdr="http://schemas.openxmlformats.org/drawingml/2006/chartDrawing">
    <cdr:from>
      <cdr:x>0.557</cdr:x>
      <cdr:y>0.67755</cdr:y>
    </cdr:from>
    <cdr:to>
      <cdr:x>0.78725</cdr:x>
      <cdr:y>0.7947</cdr:y>
    </cdr:to>
    <cdr:sp macro="" textlink="">
      <cdr:nvSpPr>
        <cdr:cNvPr id="4" name="ChartResBox"/>
        <cdr:cNvSpPr txBox="1"/>
      </cdr:nvSpPr>
      <cdr:spPr>
        <a:xfrm xmlns:a="http://schemas.openxmlformats.org/drawingml/2006/main">
          <a:off x="5184693" y="4082102"/>
          <a:ext cx="2143207" cy="705798"/>
        </a:xfrm>
        <a:prstGeom xmlns:a="http://schemas.openxmlformats.org/drawingml/2006/main" prst="round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solidFill>
            <a:srgbClr val="000000"/>
          </a:solidFill>
          <a:prstDash val="solid"/>
        </a:ln>
        <a:effectLst xmlns:a="http://schemas.openxmlformats.org/drawingml/2006/main">
          <a:prstShdw prst="shdw6" dist="107763" dir="2700000">
            <a:srgbClr val="787878">
              <a:alpha val="50000"/>
            </a:srgbClr>
          </a:prstShdw>
        </a:effectLst>
      </cdr:spPr>
      <cdr:txBody>
        <a:bodyPr xmlns:a="http://schemas.openxmlformats.org/drawingml/2006/main" vertOverflow="clip" vert="horz" wrap="none" lIns="25400" tIns="25400" rIns="25400" bIns="25400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cs-CZ" sz="1100">
              <a:latin typeface="Arial" panose="020B0604020202020204" pitchFamily="34" charset="0"/>
            </a:rPr>
            <a:t>Age</a:t>
          </a:r>
          <a:r>
            <a:rPr lang="cs-CZ" sz="1300">
              <a:latin typeface="Arial" panose="020B0604020202020204" pitchFamily="34" charset="0"/>
            </a:rPr>
            <a:t> </a:t>
          </a:r>
          <a:r>
            <a:rPr lang="cs-CZ" sz="1100">
              <a:latin typeface="Arial" panose="020B0604020202020204" pitchFamily="34" charset="0"/>
            </a:rPr>
            <a:t>= 1069±74 Ma
Initial</a:t>
          </a:r>
          <a:r>
            <a:rPr lang="cs-CZ" sz="1300">
              <a:latin typeface="Arial" panose="020B0604020202020204" pitchFamily="34" charset="0"/>
            </a:rPr>
            <a:t> </a:t>
          </a:r>
          <a:r>
            <a:rPr lang="cs-CZ" sz="1100" baseline="30000">
              <a:latin typeface="Arial" panose="020B0604020202020204" pitchFamily="34" charset="0"/>
            </a:rPr>
            <a:t>187</a:t>
          </a:r>
          <a:r>
            <a:rPr lang="cs-CZ" sz="1100">
              <a:latin typeface="Arial" panose="020B0604020202020204" pitchFamily="34" charset="0"/>
            </a:rPr>
            <a:t>Os/</a:t>
          </a:r>
          <a:r>
            <a:rPr lang="cs-CZ" sz="1100" baseline="30000">
              <a:latin typeface="Arial" panose="020B0604020202020204" pitchFamily="34" charset="0"/>
            </a:rPr>
            <a:t>188</a:t>
          </a:r>
          <a:r>
            <a:rPr lang="cs-CZ" sz="1100">
              <a:latin typeface="Arial" panose="020B0604020202020204" pitchFamily="34" charset="0"/>
            </a:rPr>
            <a:t>Os =0.279±0.099
MSWD</a:t>
          </a:r>
          <a:r>
            <a:rPr lang="cs-CZ" sz="1300">
              <a:latin typeface="Arial" panose="020B0604020202020204" pitchFamily="34" charset="0"/>
            </a:rPr>
            <a:t> </a:t>
          </a:r>
          <a:r>
            <a:rPr lang="cs-CZ" sz="1100">
              <a:latin typeface="Arial" panose="020B0604020202020204" pitchFamily="34" charset="0"/>
            </a:rPr>
            <a:t>= 13251</a:t>
          </a:r>
        </a:p>
      </cdr:txBody>
    </cdr:sp>
  </cdr:relSizeAnchor>
  <cdr:relSizeAnchor xmlns:cdr="http://schemas.openxmlformats.org/drawingml/2006/chartDrawing">
    <cdr:from>
      <cdr:x>0.59887</cdr:x>
      <cdr:y>0.05767</cdr:y>
    </cdr:from>
    <cdr:to>
      <cdr:x>0.80772</cdr:x>
      <cdr:y>0.09907</cdr:y>
    </cdr:to>
    <cdr:sp macro="" textlink="">
      <cdr:nvSpPr>
        <cdr:cNvPr id="5" name="ErrorSize"/>
        <cdr:cNvSpPr txBox="1"/>
      </cdr:nvSpPr>
      <cdr:spPr>
        <a:xfrm xmlns:a="http://schemas.openxmlformats.org/drawingml/2006/main">
          <a:off x="5574406" y="347473"/>
          <a:ext cx="1943994" cy="2494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rtlCol="0" anchor="b">
          <a:spAutoFit/>
        </a:bodyPr>
        <a:lstStyle xmlns:a="http://schemas.openxmlformats.org/drawingml/2006/main"/>
        <a:p xmlns:a="http://schemas.openxmlformats.org/drawingml/2006/main">
          <a:pPr algn="r"/>
          <a:r>
            <a:rPr lang="cs-CZ" sz="1000">
              <a:latin typeface="Arial" panose="020B0604020202020204" pitchFamily="34" charset="0"/>
            </a:rPr>
            <a:t>data-point error crosses are 2</a:t>
          </a:r>
          <a:r>
            <a:rPr lang="cs-CZ" sz="1000">
              <a:latin typeface="Symbol" panose="05050102010706020507" pitchFamily="18" charset="2"/>
            </a:rPr>
            <a:t>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Q28"/>
  <sheetViews>
    <sheetView workbookViewId="0">
      <selection activeCell="B30" sqref="B30"/>
    </sheetView>
  </sheetViews>
  <sheetFormatPr defaultRowHeight="15" x14ac:dyDescent="0.25"/>
  <cols>
    <col min="1" max="17" width="12.7109375" customWidth="1"/>
  </cols>
  <sheetData>
    <row r="2" spans="1:17" s="23" customFormat="1" x14ac:dyDescent="0.25">
      <c r="A2" s="37" t="s">
        <v>0</v>
      </c>
      <c r="B2" s="37" t="s">
        <v>20</v>
      </c>
      <c r="C2" s="37" t="s">
        <v>20</v>
      </c>
      <c r="D2" s="24" t="s">
        <v>1</v>
      </c>
      <c r="E2" s="25" t="s">
        <v>2</v>
      </c>
      <c r="F2" s="26" t="s">
        <v>3</v>
      </c>
      <c r="G2" s="26" t="s">
        <v>4</v>
      </c>
      <c r="H2" s="26" t="s">
        <v>5</v>
      </c>
      <c r="I2" s="26" t="s">
        <v>6</v>
      </c>
      <c r="J2" s="27" t="s">
        <v>12</v>
      </c>
      <c r="K2" s="28" t="s">
        <v>53</v>
      </c>
      <c r="L2" s="27" t="s">
        <v>13</v>
      </c>
      <c r="M2" s="59" t="s">
        <v>53</v>
      </c>
      <c r="N2" s="29" t="s">
        <v>7</v>
      </c>
      <c r="O2" s="30" t="s">
        <v>14</v>
      </c>
      <c r="P2" s="32" t="s">
        <v>15</v>
      </c>
      <c r="Q2" s="31" t="s">
        <v>16</v>
      </c>
    </row>
    <row r="3" spans="1:17" x14ac:dyDescent="0.25">
      <c r="A3" t="s">
        <v>40</v>
      </c>
      <c r="B3" t="s">
        <v>50</v>
      </c>
      <c r="C3" t="s">
        <v>22</v>
      </c>
      <c r="D3" s="2">
        <v>0.16700000000000001</v>
      </c>
      <c r="E3" s="48">
        <v>0.312</v>
      </c>
      <c r="F3" s="40">
        <v>0.12532483886734769</v>
      </c>
      <c r="G3" s="40">
        <v>0.25733946006782682</v>
      </c>
      <c r="H3" s="40">
        <v>1.0761829111903243</v>
      </c>
      <c r="I3" s="40">
        <v>9.0005448416801563</v>
      </c>
      <c r="J3" s="1">
        <v>2.5917913374067627</v>
      </c>
      <c r="K3" s="2">
        <v>0.03</v>
      </c>
      <c r="L3" s="1">
        <v>0.16550000000000001</v>
      </c>
      <c r="M3">
        <v>6.9999999999999999E-4</v>
      </c>
      <c r="N3">
        <v>1100</v>
      </c>
      <c r="O3" s="60"/>
      <c r="P3" s="7"/>
      <c r="Q3" s="44"/>
    </row>
    <row r="4" spans="1:17" x14ac:dyDescent="0.25">
      <c r="A4" t="s">
        <v>41</v>
      </c>
      <c r="B4" t="s">
        <v>50</v>
      </c>
      <c r="C4" t="s">
        <v>22</v>
      </c>
      <c r="D4" s="2">
        <v>0.25600000000000001</v>
      </c>
      <c r="E4" s="48">
        <v>0.55300000000000005</v>
      </c>
      <c r="F4" s="40">
        <v>3.5000000000000003E-2</v>
      </c>
      <c r="G4" s="40">
        <v>5.2999999999999999E-2</v>
      </c>
      <c r="H4" s="40">
        <v>0.13600000000000001</v>
      </c>
      <c r="I4" s="40">
        <v>4.01</v>
      </c>
      <c r="J4" s="1">
        <v>2.2381693824055451</v>
      </c>
      <c r="K4" s="2">
        <v>0.02</v>
      </c>
      <c r="L4" s="1">
        <v>0.154</v>
      </c>
      <c r="M4">
        <v>1.4E-3</v>
      </c>
      <c r="N4">
        <v>1100</v>
      </c>
      <c r="O4" s="60"/>
      <c r="P4" s="7"/>
      <c r="Q4" s="44"/>
    </row>
    <row r="5" spans="1:17" x14ac:dyDescent="0.25">
      <c r="A5" t="s">
        <v>42</v>
      </c>
      <c r="B5" t="s">
        <v>50</v>
      </c>
      <c r="C5" t="s">
        <v>22</v>
      </c>
      <c r="D5" s="2">
        <v>0.19</v>
      </c>
      <c r="E5" s="48">
        <v>0.43099999999999999</v>
      </c>
      <c r="F5" s="40">
        <v>7.4357839054099206E-2</v>
      </c>
      <c r="G5" s="40">
        <v>0.12814899051117595</v>
      </c>
      <c r="H5" s="40">
        <v>0.43929018348757637</v>
      </c>
      <c r="I5" s="40">
        <v>15.776483326825591</v>
      </c>
      <c r="J5" s="1">
        <v>2.1262462699138434</v>
      </c>
      <c r="K5" s="2">
        <v>2.3E-2</v>
      </c>
      <c r="L5" s="1">
        <v>0.13589999999999999</v>
      </c>
      <c r="M5">
        <v>5.0000000000000001E-4</v>
      </c>
      <c r="N5">
        <v>1100</v>
      </c>
      <c r="O5" s="60"/>
      <c r="P5" s="7"/>
      <c r="Q5" s="44"/>
    </row>
    <row r="6" spans="1:17" x14ac:dyDescent="0.25">
      <c r="A6" t="s">
        <v>43</v>
      </c>
      <c r="B6" t="s">
        <v>50</v>
      </c>
      <c r="C6" t="s">
        <v>22</v>
      </c>
      <c r="D6" s="2">
        <v>0.153</v>
      </c>
      <c r="E6" s="48">
        <v>1.944</v>
      </c>
      <c r="F6" s="40">
        <v>9.3216923101628862E-3</v>
      </c>
      <c r="G6" s="40">
        <v>4.2241568981873555E-2</v>
      </c>
      <c r="H6" s="40">
        <v>0.2188115899707016</v>
      </c>
      <c r="I6" s="40">
        <v>2.3520481209968254</v>
      </c>
      <c r="J6" s="1">
        <v>0.37906693220346338</v>
      </c>
      <c r="K6" s="2">
        <v>5.0000000000000001E-3</v>
      </c>
      <c r="L6" s="1">
        <v>0.12520000000000001</v>
      </c>
      <c r="M6">
        <v>4.0000000000000002E-4</v>
      </c>
      <c r="N6">
        <v>1100</v>
      </c>
      <c r="O6" s="60"/>
      <c r="P6" s="7"/>
      <c r="Q6" s="44"/>
    </row>
    <row r="7" spans="1:17" x14ac:dyDescent="0.25">
      <c r="A7" t="s">
        <v>44</v>
      </c>
      <c r="B7" t="s">
        <v>50</v>
      </c>
      <c r="C7" t="s">
        <v>22</v>
      </c>
      <c r="D7" s="2">
        <v>0.23499999999999999</v>
      </c>
      <c r="E7" s="48">
        <v>0.41199999999999998</v>
      </c>
      <c r="F7" s="40">
        <v>5.8388141308657798E-2</v>
      </c>
      <c r="G7" s="40">
        <v>0.11505405400681364</v>
      </c>
      <c r="H7" s="40">
        <v>0.20283451658912874</v>
      </c>
      <c r="I7" s="40">
        <v>1.5832606061904497</v>
      </c>
      <c r="J7" s="1">
        <v>2.7544285332905138</v>
      </c>
      <c r="K7" s="2">
        <v>2.7E-2</v>
      </c>
      <c r="L7" s="1">
        <v>0.14499999999999999</v>
      </c>
      <c r="M7">
        <v>1.2999999999999999E-3</v>
      </c>
      <c r="N7">
        <v>1100</v>
      </c>
      <c r="O7" s="60"/>
      <c r="P7" s="7"/>
      <c r="Q7" s="44"/>
    </row>
    <row r="8" spans="1:17" x14ac:dyDescent="0.25">
      <c r="A8" t="s">
        <v>45</v>
      </c>
      <c r="B8" t="s">
        <v>50</v>
      </c>
      <c r="C8" t="s">
        <v>22</v>
      </c>
      <c r="D8" s="2">
        <v>0.28999999999999998</v>
      </c>
      <c r="E8" s="48">
        <v>0.96499999999999997</v>
      </c>
      <c r="F8" s="40">
        <v>3.2307194434160545E-2</v>
      </c>
      <c r="G8" s="40">
        <v>7.2086278195235831E-2</v>
      </c>
      <c r="H8" s="40">
        <v>0.15526255117078386</v>
      </c>
      <c r="I8" s="40">
        <v>9.5876661209130436</v>
      </c>
      <c r="J8" s="1">
        <v>1.4503879962593687</v>
      </c>
      <c r="K8" s="2">
        <v>1.0999999999999999E-2</v>
      </c>
      <c r="L8" s="1">
        <v>0.14069999999999999</v>
      </c>
      <c r="M8">
        <v>5.9999999999999995E-4</v>
      </c>
      <c r="N8">
        <v>1100</v>
      </c>
      <c r="O8" s="60"/>
      <c r="P8" s="7"/>
      <c r="Q8" s="44"/>
    </row>
    <row r="9" spans="1:17" x14ac:dyDescent="0.25">
      <c r="A9" t="s">
        <v>46</v>
      </c>
      <c r="B9" t="s">
        <v>50</v>
      </c>
      <c r="C9" t="s">
        <v>22</v>
      </c>
      <c r="D9" s="2">
        <v>0.23300000000000001</v>
      </c>
      <c r="E9" s="48">
        <v>0.61699999999999999</v>
      </c>
      <c r="F9" s="40">
        <v>2.2633409356468799E-2</v>
      </c>
      <c r="G9" s="40">
        <v>6.1076500571135554E-2</v>
      </c>
      <c r="H9" s="40">
        <v>0.14920258089011773</v>
      </c>
      <c r="I9" s="40">
        <v>5.0979595271515479E-2</v>
      </c>
      <c r="J9" s="1">
        <v>1.8203969667140107</v>
      </c>
      <c r="K9" s="2">
        <v>1.6E-2</v>
      </c>
      <c r="L9" s="1">
        <v>0.13170000000000001</v>
      </c>
      <c r="M9">
        <v>5.0000000000000001E-4</v>
      </c>
      <c r="N9">
        <v>1100</v>
      </c>
      <c r="O9" s="60"/>
      <c r="P9" s="7"/>
      <c r="Q9" s="44"/>
    </row>
    <row r="10" spans="1:17" x14ac:dyDescent="0.25">
      <c r="A10" t="s">
        <v>40</v>
      </c>
      <c r="B10" t="s">
        <v>50</v>
      </c>
      <c r="C10" t="s">
        <v>22</v>
      </c>
      <c r="D10" s="2">
        <v>7.6999999999999999E-2</v>
      </c>
      <c r="E10" s="48">
        <v>1.988</v>
      </c>
      <c r="F10" s="40">
        <v>1.1451002986185529E-2</v>
      </c>
      <c r="G10" s="40">
        <v>1.8497583975454743E-2</v>
      </c>
      <c r="H10" s="40">
        <v>0.2840853855694172</v>
      </c>
      <c r="I10" s="40">
        <v>6.7075318216588312E-2</v>
      </c>
      <c r="J10" s="1">
        <v>0.18627996479381009</v>
      </c>
      <c r="K10" s="2">
        <v>5.0000000000000001E-3</v>
      </c>
      <c r="L10" s="1">
        <v>0.1143</v>
      </c>
      <c r="M10">
        <v>8.9999999999999998E-4</v>
      </c>
      <c r="N10">
        <v>1100</v>
      </c>
      <c r="O10" s="60"/>
      <c r="P10" s="7"/>
      <c r="Q10" s="44"/>
    </row>
    <row r="11" spans="1:17" x14ac:dyDescent="0.25">
      <c r="A11" t="s">
        <v>47</v>
      </c>
      <c r="B11" t="s">
        <v>50</v>
      </c>
      <c r="C11" t="s">
        <v>22</v>
      </c>
      <c r="D11" s="2">
        <v>0.16700000000000001</v>
      </c>
      <c r="E11" s="48">
        <v>0.65600000000000003</v>
      </c>
      <c r="F11" s="40" t="s">
        <v>51</v>
      </c>
      <c r="G11" s="40">
        <v>9.4243727049619364E-3</v>
      </c>
      <c r="H11" s="40">
        <v>3.9109511471572177E-2</v>
      </c>
      <c r="I11" s="40">
        <v>2.3499217919830419E-2</v>
      </c>
      <c r="J11" s="1">
        <v>1.2272768481922647</v>
      </c>
      <c r="K11" s="2">
        <v>1.4999999999999999E-2</v>
      </c>
      <c r="L11" s="1">
        <v>0.1323</v>
      </c>
      <c r="M11">
        <v>5.0000000000000001E-4</v>
      </c>
      <c r="N11">
        <v>1100</v>
      </c>
      <c r="O11" s="60"/>
      <c r="P11" s="7"/>
      <c r="Q11" s="44"/>
    </row>
    <row r="12" spans="1:17" x14ac:dyDescent="0.25">
      <c r="A12" t="s">
        <v>48</v>
      </c>
      <c r="B12" t="s">
        <v>50</v>
      </c>
      <c r="C12" t="s">
        <v>22</v>
      </c>
      <c r="D12" s="2">
        <v>0.128</v>
      </c>
      <c r="E12" s="48">
        <v>0.83899999999999997</v>
      </c>
      <c r="F12" s="40">
        <v>1.725135281437741E-2</v>
      </c>
      <c r="G12" s="40">
        <v>3.1590923353351119E-2</v>
      </c>
      <c r="H12" s="40">
        <v>0.1225658539145108</v>
      </c>
      <c r="I12" s="40" t="s">
        <v>52</v>
      </c>
      <c r="J12" s="1">
        <v>0.73620408481941468</v>
      </c>
      <c r="K12" s="2">
        <v>1.0999999999999999E-2</v>
      </c>
      <c r="L12" s="1">
        <v>0.1396</v>
      </c>
      <c r="M12">
        <v>5.0000000000000001E-4</v>
      </c>
      <c r="N12">
        <v>1100</v>
      </c>
      <c r="O12" s="60"/>
      <c r="P12" s="7"/>
      <c r="Q12" s="44"/>
    </row>
    <row r="13" spans="1:17" x14ac:dyDescent="0.25">
      <c r="A13" t="s">
        <v>49</v>
      </c>
      <c r="B13" t="s">
        <v>50</v>
      </c>
      <c r="C13" t="s">
        <v>22</v>
      </c>
      <c r="D13" s="2">
        <v>9.9000000000000005E-2</v>
      </c>
      <c r="E13" s="48">
        <v>0.77400000000000002</v>
      </c>
      <c r="F13" s="40">
        <v>5.0936575169142712E-2</v>
      </c>
      <c r="G13" s="40">
        <v>3.8381220944853918E-2</v>
      </c>
      <c r="H13" s="40">
        <v>0.17882249472972453</v>
      </c>
      <c r="I13" s="40">
        <v>0.12590539348016852</v>
      </c>
      <c r="J13" s="1">
        <v>0.61697279176731046</v>
      </c>
      <c r="K13" s="2">
        <v>1.2E-2</v>
      </c>
      <c r="L13" s="1">
        <v>0.13650000000000001</v>
      </c>
      <c r="M13">
        <v>5.0000000000000001E-4</v>
      </c>
      <c r="N13">
        <v>1100</v>
      </c>
      <c r="O13" s="60"/>
      <c r="P13" s="7"/>
      <c r="Q13" s="44"/>
    </row>
    <row r="21" spans="9:13" ht="15.75" thickBot="1" x14ac:dyDescent="0.3"/>
    <row r="22" spans="9:13" ht="15.75" thickBot="1" x14ac:dyDescent="0.3">
      <c r="I22" s="14" t="s">
        <v>8</v>
      </c>
      <c r="J22" s="5"/>
      <c r="L22" s="15" t="s">
        <v>9</v>
      </c>
      <c r="M22">
        <v>1.6659999999999997E-11</v>
      </c>
    </row>
    <row r="23" spans="9:13" ht="15.75" x14ac:dyDescent="0.25">
      <c r="I23" s="16" t="s">
        <v>10</v>
      </c>
      <c r="J23" s="17">
        <v>0.127</v>
      </c>
    </row>
    <row r="24" spans="9:13" ht="16.5" thickBot="1" x14ac:dyDescent="0.3">
      <c r="I24" s="18" t="s">
        <v>11</v>
      </c>
      <c r="J24" s="19">
        <v>0.40185999999999999</v>
      </c>
    </row>
    <row r="25" spans="9:13" ht="15.75" thickBot="1" x14ac:dyDescent="0.3">
      <c r="I25" s="22"/>
      <c r="J25" s="12"/>
    </row>
    <row r="26" spans="9:13" ht="15.75" thickBot="1" x14ac:dyDescent="0.3">
      <c r="I26" s="14" t="s">
        <v>17</v>
      </c>
      <c r="J26" s="5"/>
    </row>
    <row r="27" spans="9:13" ht="18" x14ac:dyDescent="0.25">
      <c r="I27" s="16" t="s">
        <v>18</v>
      </c>
      <c r="J27" s="17">
        <v>0.12959999999999999</v>
      </c>
    </row>
    <row r="28" spans="9:13" ht="16.5" thickBot="1" x14ac:dyDescent="0.3">
      <c r="I28" s="18" t="s">
        <v>19</v>
      </c>
      <c r="J28" s="19">
        <v>0.433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Q29"/>
  <sheetViews>
    <sheetView workbookViewId="0">
      <selection activeCell="G17" sqref="G17"/>
    </sheetView>
  </sheetViews>
  <sheetFormatPr defaultRowHeight="15" x14ac:dyDescent="0.25"/>
  <cols>
    <col min="1" max="17" width="12.7109375" customWidth="1"/>
  </cols>
  <sheetData>
    <row r="2" spans="1:17" s="23" customFormat="1" x14ac:dyDescent="0.25">
      <c r="A2" s="37" t="s">
        <v>0</v>
      </c>
      <c r="B2" s="37" t="s">
        <v>21</v>
      </c>
      <c r="C2" s="37" t="s">
        <v>20</v>
      </c>
      <c r="D2" s="24" t="s">
        <v>1</v>
      </c>
      <c r="E2" s="25" t="s">
        <v>2</v>
      </c>
      <c r="F2" s="26" t="s">
        <v>3</v>
      </c>
      <c r="G2" s="26" t="s">
        <v>4</v>
      </c>
      <c r="H2" s="26" t="s">
        <v>5</v>
      </c>
      <c r="I2" s="26" t="s">
        <v>6</v>
      </c>
      <c r="J2" s="27" t="s">
        <v>12</v>
      </c>
      <c r="K2" s="28" t="s">
        <v>53</v>
      </c>
      <c r="L2" s="27" t="s">
        <v>13</v>
      </c>
      <c r="M2" s="59" t="s">
        <v>53</v>
      </c>
      <c r="N2" s="29" t="s">
        <v>7</v>
      </c>
      <c r="O2" s="30" t="s">
        <v>14</v>
      </c>
      <c r="P2" s="32" t="s">
        <v>15</v>
      </c>
      <c r="Q2" s="31" t="s">
        <v>16</v>
      </c>
    </row>
    <row r="3" spans="1:17" x14ac:dyDescent="0.25">
      <c r="A3" t="s">
        <v>40</v>
      </c>
      <c r="B3" t="s">
        <v>50</v>
      </c>
      <c r="C3" t="s">
        <v>22</v>
      </c>
      <c r="D3" s="2">
        <v>0.16700000000000001</v>
      </c>
      <c r="E3" s="48">
        <v>0.312</v>
      </c>
      <c r="F3" s="40">
        <v>0.12532483886734769</v>
      </c>
      <c r="G3" s="40">
        <v>0.25733946006782682</v>
      </c>
      <c r="H3" s="40">
        <v>1.0761829111903243</v>
      </c>
      <c r="I3" s="40">
        <v>9.0005448416801563</v>
      </c>
      <c r="J3" s="1">
        <v>2.5917913374067627</v>
      </c>
      <c r="K3" s="2">
        <v>0.03</v>
      </c>
      <c r="L3" s="1">
        <v>0.16550000000000001</v>
      </c>
      <c r="M3">
        <v>6.9999999999999999E-4</v>
      </c>
      <c r="N3">
        <v>1100</v>
      </c>
      <c r="O3" s="49">
        <f>L3-((EXP((N3*1000000)*($M$22))-1)*J3)</f>
        <v>0.1175649445818875</v>
      </c>
      <c r="P3" s="50">
        <f>$J$23-($J$24*(EXP($M$22*N3*1000000)-1))</f>
        <v>0.1195676187383215</v>
      </c>
      <c r="Q3" s="52">
        <f>((O3-P3)/P3)*100</f>
        <v>-1.674930200639801</v>
      </c>
    </row>
    <row r="4" spans="1:17" x14ac:dyDescent="0.25">
      <c r="A4" t="s">
        <v>41</v>
      </c>
      <c r="B4" t="s">
        <v>50</v>
      </c>
      <c r="C4" t="s">
        <v>22</v>
      </c>
      <c r="D4" s="2">
        <v>0.25600000000000001</v>
      </c>
      <c r="E4" s="48">
        <v>0.55300000000000005</v>
      </c>
      <c r="F4" s="40">
        <v>3.5000000000000003E-2</v>
      </c>
      <c r="G4" s="40">
        <v>5.2999999999999999E-2</v>
      </c>
      <c r="H4" s="40">
        <v>0.13600000000000001</v>
      </c>
      <c r="I4" s="40">
        <v>4.01</v>
      </c>
      <c r="J4" s="1">
        <v>2.2381693824055451</v>
      </c>
      <c r="K4" s="2">
        <v>0.02</v>
      </c>
      <c r="L4" s="1">
        <v>0.154</v>
      </c>
      <c r="M4">
        <v>1.4E-3</v>
      </c>
      <c r="N4">
        <v>1100</v>
      </c>
      <c r="O4" s="49">
        <f t="shared" ref="O4:O13" si="0">L4-((EXP((N4*1000000)*($M$22))-1)*J4)</f>
        <v>0.11260516553463015</v>
      </c>
      <c r="P4" s="50">
        <f t="shared" ref="P4:P13" si="1">$J$23-($J$24*(EXP($M$22*N4*1000000)-1))</f>
        <v>0.1195676187383215</v>
      </c>
      <c r="Q4" s="52">
        <f t="shared" ref="Q4:Q13" si="2">((O4-P4)/P4)*100</f>
        <v>-5.8230257298415848</v>
      </c>
    </row>
    <row r="5" spans="1:17" x14ac:dyDescent="0.25">
      <c r="A5" t="s">
        <v>42</v>
      </c>
      <c r="B5" t="s">
        <v>50</v>
      </c>
      <c r="C5" t="s">
        <v>22</v>
      </c>
      <c r="D5" s="2">
        <v>0.19</v>
      </c>
      <c r="E5" s="48">
        <v>0.43099999999999999</v>
      </c>
      <c r="F5" s="40">
        <v>7.4357839054099206E-2</v>
      </c>
      <c r="G5" s="40">
        <v>0.12814899051117595</v>
      </c>
      <c r="H5" s="40">
        <v>0.43929018348757637</v>
      </c>
      <c r="I5" s="40">
        <v>15.776483326825591</v>
      </c>
      <c r="J5" s="1">
        <v>2.1262462699138434</v>
      </c>
      <c r="K5" s="2">
        <v>2.3E-2</v>
      </c>
      <c r="L5" s="1">
        <v>0.13589999999999999</v>
      </c>
      <c r="M5">
        <v>5.0000000000000001E-4</v>
      </c>
      <c r="N5">
        <v>1100</v>
      </c>
      <c r="O5" s="49">
        <f t="shared" si="0"/>
        <v>9.6575178086344832E-2</v>
      </c>
      <c r="P5" s="50">
        <f t="shared" si="1"/>
        <v>0.1195676187383215</v>
      </c>
      <c r="Q5" s="52">
        <f t="shared" si="2"/>
        <v>-19.229655064300093</v>
      </c>
    </row>
    <row r="6" spans="1:17" x14ac:dyDescent="0.25">
      <c r="A6" t="s">
        <v>43</v>
      </c>
      <c r="B6" t="s">
        <v>50</v>
      </c>
      <c r="C6" t="s">
        <v>22</v>
      </c>
      <c r="D6" s="2">
        <v>0.153</v>
      </c>
      <c r="E6" s="48">
        <v>1.944</v>
      </c>
      <c r="F6" s="40">
        <v>9.3216923101628862E-3</v>
      </c>
      <c r="G6" s="40">
        <v>4.2241568981873555E-2</v>
      </c>
      <c r="H6" s="40">
        <v>0.2188115899707016</v>
      </c>
      <c r="I6" s="40">
        <v>2.3520481209968254</v>
      </c>
      <c r="J6" s="1">
        <v>0.37906693220346338</v>
      </c>
      <c r="K6" s="2">
        <v>5.0000000000000001E-3</v>
      </c>
      <c r="L6" s="1">
        <v>0.12520000000000001</v>
      </c>
      <c r="M6">
        <v>4.0000000000000002E-4</v>
      </c>
      <c r="N6">
        <v>1100</v>
      </c>
      <c r="O6" s="49">
        <f t="shared" si="0"/>
        <v>0.11818917542469771</v>
      </c>
      <c r="P6" s="50">
        <f t="shared" si="1"/>
        <v>0.1195676187383215</v>
      </c>
      <c r="Q6" s="52">
        <f t="shared" si="2"/>
        <v>-1.1528567083372001</v>
      </c>
    </row>
    <row r="7" spans="1:17" x14ac:dyDescent="0.25">
      <c r="A7" t="s">
        <v>44</v>
      </c>
      <c r="B7" t="s">
        <v>50</v>
      </c>
      <c r="C7" t="s">
        <v>22</v>
      </c>
      <c r="D7" s="2">
        <v>0.23499999999999999</v>
      </c>
      <c r="E7" s="48">
        <v>0.41199999999999998</v>
      </c>
      <c r="F7" s="40">
        <v>5.8388141308657798E-2</v>
      </c>
      <c r="G7" s="40">
        <v>0.11505405400681364</v>
      </c>
      <c r="H7" s="40">
        <v>0.20283451658912874</v>
      </c>
      <c r="I7" s="40">
        <v>1.5832606061904497</v>
      </c>
      <c r="J7" s="1">
        <v>2.7544285332905138</v>
      </c>
      <c r="K7" s="2">
        <v>2.7E-2</v>
      </c>
      <c r="L7" s="1">
        <v>0.14499999999999999</v>
      </c>
      <c r="M7">
        <v>1.2999999999999999E-3</v>
      </c>
      <c r="N7">
        <v>1100</v>
      </c>
      <c r="O7" s="49">
        <f t="shared" si="0"/>
        <v>9.4056977510921652E-2</v>
      </c>
      <c r="P7" s="50">
        <f t="shared" si="1"/>
        <v>0.1195676187383215</v>
      </c>
      <c r="Q7" s="52">
        <f t="shared" si="2"/>
        <v>-21.335744155974957</v>
      </c>
    </row>
    <row r="8" spans="1:17" x14ac:dyDescent="0.25">
      <c r="A8" t="s">
        <v>45</v>
      </c>
      <c r="B8" t="s">
        <v>50</v>
      </c>
      <c r="C8" t="s">
        <v>22</v>
      </c>
      <c r="D8" s="2">
        <v>0.28999999999999998</v>
      </c>
      <c r="E8" s="48">
        <v>0.96499999999999997</v>
      </c>
      <c r="F8" s="40">
        <v>3.2307194434160545E-2</v>
      </c>
      <c r="G8" s="40">
        <v>7.2086278195235831E-2</v>
      </c>
      <c r="H8" s="40">
        <v>0.15526255117078386</v>
      </c>
      <c r="I8" s="40">
        <v>9.5876661209130436</v>
      </c>
      <c r="J8" s="1">
        <v>1.4503879962593687</v>
      </c>
      <c r="K8" s="2">
        <v>1.0999999999999999E-2</v>
      </c>
      <c r="L8" s="1">
        <v>0.14069999999999999</v>
      </c>
      <c r="M8">
        <v>5.9999999999999995E-4</v>
      </c>
      <c r="N8">
        <v>1100</v>
      </c>
      <c r="O8" s="49">
        <f t="shared" si="0"/>
        <v>0.11387514416572546</v>
      </c>
      <c r="P8" s="50">
        <f t="shared" si="1"/>
        <v>0.1195676187383215</v>
      </c>
      <c r="Q8" s="52">
        <f t="shared" si="2"/>
        <v>-4.7608831158996736</v>
      </c>
    </row>
    <row r="9" spans="1:17" x14ac:dyDescent="0.25">
      <c r="A9" t="s">
        <v>46</v>
      </c>
      <c r="B9" t="s">
        <v>50</v>
      </c>
      <c r="C9" t="s">
        <v>22</v>
      </c>
      <c r="D9" s="2">
        <v>0.23300000000000001</v>
      </c>
      <c r="E9" s="48">
        <v>0.61699999999999999</v>
      </c>
      <c r="F9" s="40">
        <v>2.2633409356468799E-2</v>
      </c>
      <c r="G9" s="40">
        <v>6.1076500571135554E-2</v>
      </c>
      <c r="H9" s="40">
        <v>0.14920258089011773</v>
      </c>
      <c r="I9" s="40">
        <v>5.0979595271515479E-2</v>
      </c>
      <c r="J9" s="1">
        <v>1.8203969667140107</v>
      </c>
      <c r="K9" s="2">
        <v>1.6E-2</v>
      </c>
      <c r="L9" s="1">
        <v>0.13170000000000001</v>
      </c>
      <c r="M9">
        <v>5.0000000000000001E-4</v>
      </c>
      <c r="N9">
        <v>1100</v>
      </c>
      <c r="O9" s="49">
        <f t="shared" si="0"/>
        <v>9.8031846154826074E-2</v>
      </c>
      <c r="P9" s="50">
        <f t="shared" si="1"/>
        <v>0.1195676187383215</v>
      </c>
      <c r="Q9" s="52">
        <f t="shared" si="2"/>
        <v>-18.011375329492278</v>
      </c>
    </row>
    <row r="10" spans="1:17" x14ac:dyDescent="0.25">
      <c r="A10" t="s">
        <v>40</v>
      </c>
      <c r="B10" t="s">
        <v>50</v>
      </c>
      <c r="C10" t="s">
        <v>22</v>
      </c>
      <c r="D10" s="2">
        <v>7.6999999999999999E-2</v>
      </c>
      <c r="E10" s="48">
        <v>1.988</v>
      </c>
      <c r="F10" s="40">
        <v>1.1451002986185529E-2</v>
      </c>
      <c r="G10" s="40">
        <v>1.8497583975454743E-2</v>
      </c>
      <c r="H10" s="40">
        <v>0.2840853855694172</v>
      </c>
      <c r="I10" s="40">
        <v>6.7075318216588312E-2</v>
      </c>
      <c r="J10" s="1">
        <v>0.18627996479381009</v>
      </c>
      <c r="K10" s="2">
        <v>5.0000000000000001E-3</v>
      </c>
      <c r="L10" s="1">
        <v>0.1143</v>
      </c>
      <c r="M10">
        <v>8.9999999999999998E-4</v>
      </c>
      <c r="N10">
        <v>1100</v>
      </c>
      <c r="O10" s="49">
        <f t="shared" si="0"/>
        <v>0.11085476106166414</v>
      </c>
      <c r="P10" s="50">
        <f t="shared" si="1"/>
        <v>0.1195676187383215</v>
      </c>
      <c r="Q10" s="52">
        <f t="shared" si="2"/>
        <v>-7.2869709780921497</v>
      </c>
    </row>
    <row r="11" spans="1:17" x14ac:dyDescent="0.25">
      <c r="A11" t="s">
        <v>47</v>
      </c>
      <c r="B11" t="s">
        <v>50</v>
      </c>
      <c r="C11" t="s">
        <v>22</v>
      </c>
      <c r="D11" s="2">
        <v>0.16700000000000001</v>
      </c>
      <c r="E11" s="48">
        <v>0.65600000000000003</v>
      </c>
      <c r="F11" s="40" t="s">
        <v>51</v>
      </c>
      <c r="G11" s="40">
        <v>9.4243727049619364E-3</v>
      </c>
      <c r="H11" s="40">
        <v>3.9109511471572177E-2</v>
      </c>
      <c r="I11" s="40">
        <v>2.3499217919830419E-2</v>
      </c>
      <c r="J11" s="1">
        <v>1.2272768481922647</v>
      </c>
      <c r="K11" s="2">
        <v>1.4999999999999999E-2</v>
      </c>
      <c r="L11" s="1">
        <v>0.1323</v>
      </c>
      <c r="M11">
        <v>5.0000000000000001E-4</v>
      </c>
      <c r="N11">
        <v>1100</v>
      </c>
      <c r="O11" s="49">
        <f t="shared" si="0"/>
        <v>0.10960157405714417</v>
      </c>
      <c r="P11" s="50">
        <f t="shared" si="1"/>
        <v>0.1195676187383215</v>
      </c>
      <c r="Q11" s="52">
        <f t="shared" si="2"/>
        <v>-8.3350699682230989</v>
      </c>
    </row>
    <row r="12" spans="1:17" x14ac:dyDescent="0.25">
      <c r="A12" t="s">
        <v>48</v>
      </c>
      <c r="B12" t="s">
        <v>50</v>
      </c>
      <c r="C12" t="s">
        <v>22</v>
      </c>
      <c r="D12" s="2">
        <v>0.128</v>
      </c>
      <c r="E12" s="48">
        <v>0.83899999999999997</v>
      </c>
      <c r="F12" s="40">
        <v>1.725135281437741E-2</v>
      </c>
      <c r="G12" s="40">
        <v>3.1590923353351119E-2</v>
      </c>
      <c r="H12" s="40">
        <v>0.1225658539145108</v>
      </c>
      <c r="I12" s="40" t="s">
        <v>52</v>
      </c>
      <c r="J12" s="1">
        <v>0.73620408481941468</v>
      </c>
      <c r="K12" s="2">
        <v>1.0999999999999999E-2</v>
      </c>
      <c r="L12" s="1">
        <v>0.1396</v>
      </c>
      <c r="M12">
        <v>5.0000000000000001E-4</v>
      </c>
      <c r="N12">
        <v>1100</v>
      </c>
      <c r="O12" s="49">
        <f t="shared" si="0"/>
        <v>0.12598394106210375</v>
      </c>
      <c r="P12" s="50">
        <f t="shared" si="1"/>
        <v>0.1195676187383215</v>
      </c>
      <c r="Q12" s="52">
        <f t="shared" si="2"/>
        <v>5.3662708946513611</v>
      </c>
    </row>
    <row r="13" spans="1:17" x14ac:dyDescent="0.25">
      <c r="A13" t="s">
        <v>49</v>
      </c>
      <c r="B13" t="s">
        <v>50</v>
      </c>
      <c r="C13" t="s">
        <v>22</v>
      </c>
      <c r="D13" s="2">
        <v>9.9000000000000005E-2</v>
      </c>
      <c r="E13" s="48">
        <v>0.77400000000000002</v>
      </c>
      <c r="F13" s="40">
        <v>5.0936575169142712E-2</v>
      </c>
      <c r="G13" s="40">
        <v>3.8381220944853918E-2</v>
      </c>
      <c r="H13" s="40">
        <v>0.17882249472972453</v>
      </c>
      <c r="I13" s="40">
        <v>0.12590539348016852</v>
      </c>
      <c r="J13" s="1">
        <v>0.61697279176731046</v>
      </c>
      <c r="K13" s="2">
        <v>1.2E-2</v>
      </c>
      <c r="L13" s="1">
        <v>0.13650000000000001</v>
      </c>
      <c r="M13">
        <v>5.0000000000000001E-4</v>
      </c>
      <c r="N13">
        <v>1100</v>
      </c>
      <c r="O13" s="49">
        <f t="shared" si="0"/>
        <v>0.12508911805977996</v>
      </c>
      <c r="P13" s="50">
        <f t="shared" si="1"/>
        <v>0.1195676187383215</v>
      </c>
      <c r="Q13" s="52">
        <f t="shared" si="2"/>
        <v>4.6178885050328526</v>
      </c>
    </row>
    <row r="15" spans="1:17" x14ac:dyDescent="0.25">
      <c r="P15" s="42"/>
      <c r="Q15" s="42"/>
    </row>
    <row r="16" spans="1:17" x14ac:dyDescent="0.25">
      <c r="P16" s="7"/>
      <c r="Q16" s="42"/>
    </row>
    <row r="17" spans="9:17" x14ac:dyDescent="0.25">
      <c r="P17" s="7"/>
      <c r="Q17" s="42"/>
    </row>
    <row r="18" spans="9:17" x14ac:dyDescent="0.25">
      <c r="P18" s="7"/>
      <c r="Q18" s="42"/>
    </row>
    <row r="19" spans="9:17" x14ac:dyDescent="0.25">
      <c r="P19" s="7"/>
      <c r="Q19" s="42"/>
    </row>
    <row r="20" spans="9:17" x14ac:dyDescent="0.25">
      <c r="P20" s="7"/>
      <c r="Q20" s="42"/>
    </row>
    <row r="21" spans="9:17" ht="15.75" thickBot="1" x14ac:dyDescent="0.3">
      <c r="P21" s="7"/>
      <c r="Q21" s="42"/>
    </row>
    <row r="22" spans="9:17" ht="15.75" thickBot="1" x14ac:dyDescent="0.3">
      <c r="I22" s="14" t="s">
        <v>8</v>
      </c>
      <c r="J22" s="5"/>
      <c r="L22" s="15" t="s">
        <v>9</v>
      </c>
      <c r="M22">
        <v>1.6659999999999997E-11</v>
      </c>
      <c r="P22" s="7"/>
      <c r="Q22" s="42"/>
    </row>
    <row r="23" spans="9:17" ht="15.75" x14ac:dyDescent="0.25">
      <c r="I23" s="16" t="s">
        <v>10</v>
      </c>
      <c r="J23" s="17">
        <v>0.127</v>
      </c>
      <c r="P23" s="7"/>
      <c r="Q23" s="42"/>
    </row>
    <row r="24" spans="9:17" ht="16.5" thickBot="1" x14ac:dyDescent="0.3">
      <c r="I24" s="18" t="s">
        <v>11</v>
      </c>
      <c r="J24" s="19">
        <v>0.40185999999999999</v>
      </c>
      <c r="P24" s="7"/>
      <c r="Q24" s="42"/>
    </row>
    <row r="25" spans="9:17" ht="15.75" thickBot="1" x14ac:dyDescent="0.3">
      <c r="I25" s="22"/>
      <c r="J25" s="12"/>
      <c r="P25" s="7"/>
      <c r="Q25" s="42"/>
    </row>
    <row r="26" spans="9:17" ht="15.75" thickBot="1" x14ac:dyDescent="0.3">
      <c r="I26" s="14" t="s">
        <v>17</v>
      </c>
      <c r="J26" s="5"/>
      <c r="P26" s="7"/>
      <c r="Q26" s="42"/>
    </row>
    <row r="27" spans="9:17" ht="18" x14ac:dyDescent="0.25">
      <c r="I27" s="16" t="s">
        <v>18</v>
      </c>
      <c r="J27" s="17">
        <v>0.12959999999999999</v>
      </c>
      <c r="P27" s="42"/>
      <c r="Q27" s="42"/>
    </row>
    <row r="28" spans="9:17" ht="16.5" thickBot="1" x14ac:dyDescent="0.3">
      <c r="I28" s="18" t="s">
        <v>19</v>
      </c>
      <c r="J28" s="19">
        <v>0.433</v>
      </c>
      <c r="P28" s="42"/>
      <c r="Q28" s="42"/>
    </row>
    <row r="29" spans="9:17" x14ac:dyDescent="0.25">
      <c r="P29" s="42"/>
      <c r="Q29" s="42"/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/>
  </sheetViews>
  <sheetFormatPr defaultRowHeight="15" x14ac:dyDescent="0.25"/>
  <cols>
    <col min="1" max="1" width="14.85546875" style="39" bestFit="1" customWidth="1"/>
    <col min="2" max="2" width="10.5703125" style="53" bestFit="1" customWidth="1"/>
  </cols>
  <sheetData>
    <row r="1" spans="1:9" x14ac:dyDescent="0.25">
      <c r="A1" s="39" t="s">
        <v>24</v>
      </c>
      <c r="B1" s="53" t="s">
        <v>56</v>
      </c>
      <c r="C1">
        <v>104.16</v>
      </c>
      <c r="D1">
        <v>2.19</v>
      </c>
      <c r="E1">
        <v>0</v>
      </c>
      <c r="F1">
        <v>0.27894492294558371</v>
      </c>
      <c r="G1">
        <v>0.03</v>
      </c>
      <c r="H1">
        <v>6.9999999999999999E-4</v>
      </c>
    </row>
    <row r="2" spans="1:9" x14ac:dyDescent="0.25">
      <c r="A2" s="39" t="s">
        <v>25</v>
      </c>
      <c r="B2" s="53" t="s">
        <v>57</v>
      </c>
      <c r="C2">
        <v>5.24</v>
      </c>
      <c r="D2">
        <v>0.34599999999999997</v>
      </c>
      <c r="E2">
        <v>120</v>
      </c>
      <c r="F2">
        <v>2.4348182030439056</v>
      </c>
      <c r="G2">
        <v>0.02</v>
      </c>
      <c r="H2">
        <v>1.4E-3</v>
      </c>
    </row>
    <row r="3" spans="1:9" x14ac:dyDescent="0.25">
      <c r="A3" s="39" t="s">
        <v>26</v>
      </c>
      <c r="B3" s="54">
        <v>5</v>
      </c>
      <c r="C3">
        <v>114.08</v>
      </c>
      <c r="D3">
        <v>2.2799999999999998</v>
      </c>
      <c r="G3">
        <v>5.0000000000000001E-3</v>
      </c>
      <c r="H3">
        <v>4.0000000000000002E-4</v>
      </c>
    </row>
    <row r="4" spans="1:9" x14ac:dyDescent="0.25">
      <c r="A4" s="39" t="s">
        <v>27</v>
      </c>
      <c r="B4" s="54">
        <v>9</v>
      </c>
      <c r="C4">
        <v>6.31</v>
      </c>
      <c r="D4">
        <v>0.41099999999999998</v>
      </c>
      <c r="G4">
        <v>1.0999999999999999E-2</v>
      </c>
      <c r="H4">
        <v>5.9999999999999995E-4</v>
      </c>
    </row>
    <row r="5" spans="1:9" x14ac:dyDescent="0.25">
      <c r="A5" s="39" t="s">
        <v>28</v>
      </c>
      <c r="B5" s="54">
        <v>2</v>
      </c>
      <c r="C5">
        <v>82.6</v>
      </c>
      <c r="D5">
        <v>1.78</v>
      </c>
      <c r="G5">
        <v>5.0000000000000001E-3</v>
      </c>
      <c r="H5">
        <v>8.9999999999999998E-4</v>
      </c>
    </row>
    <row r="6" spans="1:9" x14ac:dyDescent="0.25">
      <c r="A6" s="39" t="s">
        <v>29</v>
      </c>
      <c r="B6" s="54" t="b">
        <v>1</v>
      </c>
      <c r="C6" t="s">
        <v>23</v>
      </c>
      <c r="D6" t="s">
        <v>23</v>
      </c>
      <c r="G6" t="s">
        <v>23</v>
      </c>
      <c r="H6" t="s">
        <v>23</v>
      </c>
      <c r="I6" t="s">
        <v>23</v>
      </c>
    </row>
    <row r="7" spans="1:9" x14ac:dyDescent="0.25">
      <c r="A7" s="39" t="s">
        <v>30</v>
      </c>
      <c r="B7" s="54">
        <v>2</v>
      </c>
    </row>
    <row r="8" spans="1:9" x14ac:dyDescent="0.25">
      <c r="A8" s="39" t="s">
        <v>31</v>
      </c>
      <c r="B8" s="54" t="b">
        <v>0</v>
      </c>
    </row>
    <row r="9" spans="1:9" x14ac:dyDescent="0.25">
      <c r="A9" s="39" t="s">
        <v>32</v>
      </c>
      <c r="B9" s="54" t="b">
        <v>1</v>
      </c>
    </row>
    <row r="10" spans="1:9" x14ac:dyDescent="0.25">
      <c r="A10" s="39" t="s">
        <v>33</v>
      </c>
      <c r="B10" s="54" t="b">
        <v>0</v>
      </c>
    </row>
    <row r="11" spans="1:9" x14ac:dyDescent="0.25">
      <c r="A11" s="39" t="s">
        <v>34</v>
      </c>
      <c r="B11" s="54" t="b">
        <v>0</v>
      </c>
    </row>
    <row r="12" spans="1:9" x14ac:dyDescent="0.25">
      <c r="A12" s="39" t="s">
        <v>35</v>
      </c>
      <c r="B12" s="54" t="s">
        <v>55</v>
      </c>
    </row>
    <row r="13" spans="1:9" x14ac:dyDescent="0.25">
      <c r="A13" s="39" t="s">
        <v>36</v>
      </c>
      <c r="B13" s="54" t="b">
        <v>1</v>
      </c>
    </row>
    <row r="14" spans="1:9" x14ac:dyDescent="0.25">
      <c r="A14" s="39" t="s">
        <v>37</v>
      </c>
      <c r="B14" s="54" t="b">
        <v>0</v>
      </c>
    </row>
    <row r="15" spans="1:9" x14ac:dyDescent="0.25">
      <c r="A15" s="39" t="s">
        <v>38</v>
      </c>
      <c r="B15" s="54" t="b">
        <v>0</v>
      </c>
    </row>
    <row r="16" spans="1:9" x14ac:dyDescent="0.25">
      <c r="A16" s="39" t="s">
        <v>39</v>
      </c>
      <c r="B16" s="54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S29"/>
  <sheetViews>
    <sheetView tabSelected="1" workbookViewId="0">
      <selection activeCell="E9" sqref="E9"/>
    </sheetView>
  </sheetViews>
  <sheetFormatPr defaultRowHeight="15" x14ac:dyDescent="0.25"/>
  <cols>
    <col min="1" max="1" width="13" customWidth="1"/>
    <col min="2" max="2" width="17.28515625" customWidth="1"/>
    <col min="3" max="3" width="13" customWidth="1"/>
    <col min="4" max="4" width="14.140625" customWidth="1"/>
    <col min="5" max="5" width="11.7109375" customWidth="1"/>
    <col min="6" max="7" width="13.85546875" customWidth="1"/>
    <col min="8" max="8" width="11.7109375" customWidth="1"/>
    <col min="9" max="12" width="12.7109375" customWidth="1"/>
    <col min="13" max="13" width="11.5703125" customWidth="1"/>
    <col min="14" max="14" width="12.28515625" customWidth="1"/>
    <col min="15" max="15" width="13.28515625" customWidth="1"/>
    <col min="16" max="16" width="4.140625" customWidth="1"/>
    <col min="17" max="17" width="22.28515625" customWidth="1"/>
    <col min="18" max="18" width="8.28515625" customWidth="1"/>
    <col min="19" max="19" width="11" customWidth="1"/>
  </cols>
  <sheetData>
    <row r="1" spans="1:19" s="42" customFormat="1" x14ac:dyDescent="0.25"/>
    <row r="2" spans="1:19" s="69" customFormat="1" x14ac:dyDescent="0.25">
      <c r="A2" s="61" t="s">
        <v>0</v>
      </c>
      <c r="B2" s="61" t="s">
        <v>21</v>
      </c>
      <c r="C2" s="61" t="s">
        <v>20</v>
      </c>
      <c r="D2" s="62" t="s">
        <v>1</v>
      </c>
      <c r="E2" s="63" t="s">
        <v>2</v>
      </c>
      <c r="F2" s="64" t="s">
        <v>12</v>
      </c>
      <c r="G2" s="28" t="s">
        <v>53</v>
      </c>
      <c r="H2" s="64" t="s">
        <v>13</v>
      </c>
      <c r="I2" s="28" t="s">
        <v>53</v>
      </c>
      <c r="J2" s="65" t="s">
        <v>7</v>
      </c>
      <c r="K2" s="66" t="s">
        <v>14</v>
      </c>
      <c r="L2" s="67" t="s">
        <v>16</v>
      </c>
      <c r="M2" s="68"/>
      <c r="N2" s="68"/>
    </row>
    <row r="3" spans="1:19" s="42" customFormat="1" x14ac:dyDescent="0.25">
      <c r="B3" s="42" t="s">
        <v>54</v>
      </c>
      <c r="C3" s="42" t="s">
        <v>22</v>
      </c>
      <c r="D3" s="43">
        <v>10.523271731858607</v>
      </c>
      <c r="E3" s="43">
        <v>0.48792999999999997</v>
      </c>
      <c r="F3" s="55">
        <v>104.16</v>
      </c>
      <c r="G3" s="43">
        <v>0.03</v>
      </c>
      <c r="H3" s="79">
        <v>2.19</v>
      </c>
      <c r="I3" s="60">
        <v>6.9999999999999999E-4</v>
      </c>
      <c r="J3" s="6"/>
      <c r="K3" s="60"/>
      <c r="L3" s="44"/>
      <c r="M3" s="43"/>
    </row>
    <row r="4" spans="1:19" s="42" customFormat="1" x14ac:dyDescent="0.25">
      <c r="B4" s="42" t="s">
        <v>54</v>
      </c>
      <c r="C4" s="42" t="s">
        <v>22</v>
      </c>
      <c r="D4" s="43">
        <v>0.3241608530446396</v>
      </c>
      <c r="E4" s="43">
        <v>0.29876999999999998</v>
      </c>
      <c r="F4" s="55">
        <v>5.24</v>
      </c>
      <c r="G4" s="43">
        <v>0.02</v>
      </c>
      <c r="H4" s="43">
        <v>0.34599999999999997</v>
      </c>
      <c r="I4" s="47">
        <v>1.4E-3</v>
      </c>
      <c r="J4" s="6"/>
      <c r="K4" s="60"/>
      <c r="L4" s="44"/>
      <c r="M4" s="45"/>
      <c r="O4" s="46"/>
      <c r="P4" s="13"/>
      <c r="Q4" s="12"/>
      <c r="R4" s="43"/>
      <c r="S4" s="47"/>
    </row>
    <row r="5" spans="1:19" s="42" customFormat="1" x14ac:dyDescent="0.25">
      <c r="B5" s="42" t="s">
        <v>54</v>
      </c>
      <c r="C5" s="42" t="s">
        <v>22</v>
      </c>
      <c r="D5" s="43">
        <v>30.674479597757138</v>
      </c>
      <c r="E5" s="43">
        <v>1.2986</v>
      </c>
      <c r="F5" s="55">
        <v>114.08</v>
      </c>
      <c r="G5" s="43">
        <v>5.0000000000000001E-3</v>
      </c>
      <c r="H5" s="43">
        <v>2.2799999999999998</v>
      </c>
      <c r="I5" s="47">
        <v>4.0000000000000002E-4</v>
      </c>
      <c r="J5" s="6"/>
      <c r="K5" s="60"/>
      <c r="L5" s="44"/>
      <c r="M5" s="45"/>
      <c r="O5" s="46"/>
      <c r="P5" s="13"/>
      <c r="Q5" s="12"/>
      <c r="R5" s="43"/>
      <c r="S5" s="47"/>
    </row>
    <row r="6" spans="1:19" s="42" customFormat="1" x14ac:dyDescent="0.25">
      <c r="B6" s="42" t="s">
        <v>54</v>
      </c>
      <c r="C6" s="42" t="s">
        <v>22</v>
      </c>
      <c r="D6" s="43">
        <v>1.2917729493768173</v>
      </c>
      <c r="E6" s="43">
        <v>0.98870000000000002</v>
      </c>
      <c r="F6" s="55">
        <v>6.31</v>
      </c>
      <c r="G6" s="43">
        <v>1.0999999999999999E-2</v>
      </c>
      <c r="H6" s="43">
        <v>0.41099999999999998</v>
      </c>
      <c r="I6" s="47">
        <v>5.9999999999999995E-4</v>
      </c>
      <c r="J6" s="6"/>
      <c r="K6" s="60"/>
      <c r="L6" s="44"/>
      <c r="M6" s="45"/>
      <c r="O6" s="46"/>
      <c r="P6" s="13"/>
      <c r="Q6" s="12"/>
      <c r="R6" s="43"/>
      <c r="S6" s="47"/>
    </row>
    <row r="7" spans="1:19" s="42" customFormat="1" x14ac:dyDescent="0.25">
      <c r="B7" s="42" t="s">
        <v>54</v>
      </c>
      <c r="C7" s="42" t="s">
        <v>22</v>
      </c>
      <c r="D7" s="43">
        <v>6.3024561395474894</v>
      </c>
      <c r="E7" s="43">
        <v>0.36849999999999999</v>
      </c>
      <c r="F7" s="55">
        <v>82.6</v>
      </c>
      <c r="G7" s="43">
        <v>5.0000000000000001E-3</v>
      </c>
      <c r="H7" s="43">
        <v>1.78</v>
      </c>
      <c r="I7" s="47">
        <v>8.9999999999999998E-4</v>
      </c>
      <c r="J7" s="6"/>
      <c r="K7" s="60"/>
      <c r="L7" s="44"/>
      <c r="O7" s="10"/>
      <c r="P7" s="11"/>
      <c r="Q7" s="12"/>
      <c r="R7" s="47"/>
    </row>
    <row r="8" spans="1:19" s="42" customFormat="1" x14ac:dyDescent="0.25">
      <c r="D8" s="70"/>
      <c r="E8" s="71"/>
      <c r="F8" s="43"/>
      <c r="G8" s="43"/>
      <c r="H8" s="47"/>
      <c r="I8" s="47"/>
      <c r="J8" s="6"/>
      <c r="K8" s="60"/>
      <c r="L8" s="44"/>
      <c r="M8" s="72"/>
      <c r="O8" s="10"/>
      <c r="P8" s="13"/>
      <c r="Q8" s="12"/>
      <c r="S8" s="47"/>
    </row>
    <row r="9" spans="1:19" s="42" customFormat="1" x14ac:dyDescent="0.25">
      <c r="A9" s="69"/>
      <c r="B9" s="69"/>
      <c r="D9" s="57"/>
      <c r="E9" s="58"/>
      <c r="F9" s="43"/>
      <c r="G9" s="43"/>
      <c r="H9" s="47"/>
      <c r="I9" s="47"/>
      <c r="J9" s="6"/>
      <c r="K9" s="60"/>
      <c r="L9" s="44"/>
      <c r="O9" s="10"/>
      <c r="P9" s="11"/>
      <c r="Q9" s="21"/>
      <c r="R9" s="56"/>
      <c r="S9" s="73"/>
    </row>
    <row r="10" spans="1:19" s="42" customFormat="1" x14ac:dyDescent="0.25">
      <c r="D10" s="58"/>
      <c r="E10" s="58"/>
      <c r="F10" s="43"/>
      <c r="G10" s="43"/>
      <c r="H10" s="47"/>
      <c r="I10" s="47"/>
      <c r="J10" s="6"/>
      <c r="K10" s="60"/>
      <c r="L10" s="44"/>
      <c r="O10" s="10"/>
      <c r="P10" s="11"/>
      <c r="Q10" s="21"/>
      <c r="R10" s="56"/>
      <c r="S10" s="73"/>
    </row>
    <row r="11" spans="1:19" s="42" customFormat="1" x14ac:dyDescent="0.25">
      <c r="A11" s="74"/>
      <c r="B11" s="74"/>
      <c r="D11" s="75"/>
      <c r="E11" s="75"/>
      <c r="F11" s="43"/>
      <c r="G11" s="43"/>
      <c r="H11" s="47"/>
      <c r="I11" s="47"/>
      <c r="J11" s="6"/>
      <c r="K11" s="60"/>
      <c r="L11" s="44"/>
      <c r="M11" s="9"/>
      <c r="O11" s="10"/>
      <c r="P11" s="11"/>
      <c r="Q11" s="21"/>
      <c r="R11" s="56"/>
      <c r="S11" s="73"/>
    </row>
    <row r="12" spans="1:19" s="42" customFormat="1" ht="15.75" thickBot="1" x14ac:dyDescent="0.3">
      <c r="A12" s="76"/>
      <c r="B12" s="76"/>
      <c r="D12" s="75"/>
      <c r="E12" s="75"/>
      <c r="F12" s="43"/>
      <c r="G12" s="43"/>
      <c r="H12" s="47"/>
      <c r="I12" s="47"/>
      <c r="J12" s="6"/>
      <c r="K12" s="60"/>
      <c r="L12" s="44"/>
      <c r="M12" s="9"/>
      <c r="O12" s="10"/>
      <c r="P12" s="11"/>
      <c r="Q12" s="21"/>
      <c r="R12" s="56"/>
      <c r="S12" s="73"/>
    </row>
    <row r="13" spans="1:19" s="42" customFormat="1" ht="15.75" thickBot="1" x14ac:dyDescent="0.3">
      <c r="B13" s="14" t="s">
        <v>8</v>
      </c>
      <c r="C13" s="5"/>
      <c r="D13"/>
      <c r="E13"/>
      <c r="F13" s="15" t="s">
        <v>9</v>
      </c>
      <c r="G13" s="5">
        <f>1.666*10^(-11)</f>
        <v>1.6659999999999997E-11</v>
      </c>
      <c r="H13" s="47"/>
      <c r="I13" s="47"/>
      <c r="J13" s="6"/>
      <c r="K13" s="60"/>
      <c r="L13" s="44"/>
      <c r="M13" s="9"/>
      <c r="O13" s="10"/>
      <c r="P13" s="11"/>
      <c r="Q13" s="21"/>
      <c r="R13" s="56"/>
      <c r="S13" s="73"/>
    </row>
    <row r="14" spans="1:19" s="42" customFormat="1" ht="15.75" x14ac:dyDescent="0.25">
      <c r="B14" s="16" t="s">
        <v>10</v>
      </c>
      <c r="C14" s="17">
        <v>0.127</v>
      </c>
      <c r="D14"/>
      <c r="E14"/>
      <c r="F14" s="38"/>
      <c r="G14" s="2"/>
      <c r="H14" s="47"/>
      <c r="I14" s="47"/>
      <c r="J14" s="6"/>
      <c r="K14" s="60"/>
      <c r="L14" s="44"/>
      <c r="O14" s="77"/>
      <c r="Q14" s="21"/>
      <c r="R14" s="56"/>
      <c r="S14" s="73"/>
    </row>
    <row r="15" spans="1:19" s="42" customFormat="1" ht="16.5" thickBot="1" x14ac:dyDescent="0.3">
      <c r="A15" s="69"/>
      <c r="B15" s="18" t="s">
        <v>11</v>
      </c>
      <c r="C15" s="19">
        <v>0.40185999999999999</v>
      </c>
      <c r="D15"/>
      <c r="E15"/>
      <c r="F15" s="38"/>
      <c r="G15" s="2"/>
      <c r="I15" s="78"/>
      <c r="J15" s="6"/>
      <c r="Q15" s="21"/>
      <c r="R15" s="56"/>
      <c r="S15" s="73"/>
    </row>
    <row r="16" spans="1:19" ht="15.75" thickBot="1" x14ac:dyDescent="0.3">
      <c r="A16" s="23"/>
      <c r="B16" s="22"/>
      <c r="C16" s="12"/>
      <c r="F16" s="38"/>
      <c r="G16" s="2"/>
      <c r="I16" s="20"/>
      <c r="J16" s="6"/>
      <c r="Q16" s="21"/>
      <c r="R16" s="3"/>
      <c r="S16" s="4"/>
    </row>
    <row r="17" spans="1:19" ht="15.75" thickBot="1" x14ac:dyDescent="0.3">
      <c r="A17" s="23"/>
      <c r="B17" s="14" t="s">
        <v>17</v>
      </c>
      <c r="C17" s="5"/>
      <c r="F17" s="1"/>
      <c r="G17" s="1"/>
      <c r="I17" s="20"/>
      <c r="J17" s="6"/>
      <c r="Q17" s="21"/>
      <c r="R17" s="3"/>
      <c r="S17" s="4"/>
    </row>
    <row r="18" spans="1:19" ht="18" x14ac:dyDescent="0.25">
      <c r="A18" s="23"/>
      <c r="B18" s="16" t="s">
        <v>18</v>
      </c>
      <c r="C18" s="17">
        <v>0.12959999999999999</v>
      </c>
      <c r="F18" s="1"/>
      <c r="G18" s="1"/>
      <c r="J18" s="6"/>
      <c r="Q18" s="21"/>
      <c r="R18" s="3"/>
      <c r="S18" s="4"/>
    </row>
    <row r="19" spans="1:19" ht="16.5" thickBot="1" x14ac:dyDescent="0.3">
      <c r="A19" s="23"/>
      <c r="B19" s="18" t="s">
        <v>19</v>
      </c>
      <c r="C19" s="19">
        <v>0.433</v>
      </c>
      <c r="F19" s="1"/>
      <c r="G19" s="1"/>
      <c r="J19" s="6"/>
      <c r="Q19" s="21"/>
      <c r="R19" s="3"/>
      <c r="S19" s="4"/>
    </row>
    <row r="20" spans="1:19" x14ac:dyDescent="0.25">
      <c r="A20" s="23"/>
      <c r="B20" s="34"/>
      <c r="C20" s="34"/>
      <c r="D20" s="20"/>
      <c r="E20" s="51"/>
      <c r="F20" s="51"/>
      <c r="G20" s="51"/>
      <c r="J20" s="6"/>
      <c r="O20" s="10"/>
      <c r="P20" s="11"/>
      <c r="Q20" s="21"/>
      <c r="R20" s="3"/>
      <c r="S20" s="4"/>
    </row>
    <row r="21" spans="1:19" x14ac:dyDescent="0.25">
      <c r="A21" s="34"/>
      <c r="B21" s="34"/>
      <c r="C21" s="34"/>
      <c r="D21" s="41"/>
      <c r="E21" s="33"/>
      <c r="J21" s="6"/>
      <c r="O21" s="10"/>
      <c r="P21" s="11"/>
      <c r="Q21" s="21"/>
      <c r="R21" s="3"/>
      <c r="S21" s="4"/>
    </row>
    <row r="22" spans="1:19" x14ac:dyDescent="0.25">
      <c r="A22" s="35"/>
      <c r="B22" s="35"/>
      <c r="C22" s="35"/>
      <c r="D22" s="36"/>
      <c r="E22" s="36"/>
      <c r="F22" s="38"/>
      <c r="G22" s="2"/>
      <c r="H22" s="2"/>
      <c r="I22" s="1"/>
      <c r="J22" s="6"/>
      <c r="O22" s="10"/>
      <c r="P22" s="11"/>
      <c r="Q22" s="12"/>
      <c r="R22" s="1"/>
    </row>
    <row r="23" spans="1:19" x14ac:dyDescent="0.25">
      <c r="H23" s="2"/>
      <c r="I23" s="1"/>
      <c r="J23" s="6"/>
      <c r="O23" s="10"/>
      <c r="P23" s="13"/>
      <c r="Q23" s="12"/>
      <c r="R23" s="1"/>
    </row>
    <row r="24" spans="1:19" x14ac:dyDescent="0.25">
      <c r="H24" s="2"/>
      <c r="I24" s="1"/>
      <c r="J24" s="6"/>
      <c r="K24" s="7"/>
      <c r="L24" s="8"/>
      <c r="M24" s="9"/>
      <c r="N24" s="10"/>
      <c r="O24" s="10"/>
      <c r="P24" s="13"/>
      <c r="Q24" s="12"/>
      <c r="R24" s="1"/>
    </row>
    <row r="25" spans="1:19" x14ac:dyDescent="0.25">
      <c r="H25" s="2"/>
      <c r="I25" s="1"/>
      <c r="J25" s="6"/>
      <c r="K25" s="7"/>
      <c r="L25" s="8"/>
      <c r="M25" s="9"/>
      <c r="N25" s="10"/>
      <c r="O25" s="10"/>
      <c r="P25" s="13"/>
      <c r="Q25" s="12"/>
      <c r="R25" s="1"/>
    </row>
    <row r="26" spans="1:19" x14ac:dyDescent="0.25">
      <c r="H26" s="2"/>
      <c r="I26" s="1"/>
      <c r="J26" s="6"/>
      <c r="K26" s="7"/>
      <c r="L26" s="8"/>
      <c r="M26" s="9"/>
      <c r="N26" s="10"/>
      <c r="O26" s="10"/>
      <c r="P26" s="13"/>
      <c r="Q26" s="12"/>
      <c r="R26" s="1"/>
    </row>
    <row r="27" spans="1:19" x14ac:dyDescent="0.25">
      <c r="H27" s="1"/>
      <c r="I27" s="1"/>
    </row>
    <row r="28" spans="1:19" x14ac:dyDescent="0.25">
      <c r="H28" s="1"/>
      <c r="I28" s="1"/>
    </row>
    <row r="29" spans="1:19" x14ac:dyDescent="0.25">
      <c r="H29" s="1"/>
      <c r="I29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Př. 1</vt:lpstr>
      <vt:lpstr>řešení</vt:lpstr>
      <vt:lpstr>PlotDat15</vt:lpstr>
      <vt:lpstr>Př. 2</vt:lpstr>
      <vt:lpstr>Isochron</vt:lpstr>
      <vt:lpstr>_gXY1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Lukáš Ackerman</dc:creator>
  <cp:lastModifiedBy>Kubík</cp:lastModifiedBy>
  <dcterms:created xsi:type="dcterms:W3CDTF">2013-01-03T20:59:09Z</dcterms:created>
  <dcterms:modified xsi:type="dcterms:W3CDTF">2017-11-06T21:12:51Z</dcterms:modified>
</cp:coreProperties>
</file>