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příklad 1" sheetId="1" r:id="rId1"/>
    <sheet name="příklad 2" sheetId="2" r:id="rId2"/>
    <sheet name="ERM" sheetId="3" r:id="rId3"/>
    <sheet name="Export data" sheetId="4" r:id="rId4"/>
  </sheets>
  <definedNames/>
  <calcPr fullCalcOnLoad="1"/>
</workbook>
</file>

<file path=xl/comments1.xml><?xml version="1.0" encoding="utf-8"?>
<comments xmlns="http://schemas.openxmlformats.org/spreadsheetml/2006/main">
  <authors>
    <author>Mycorrhizal Lab</author>
  </authors>
  <commentList>
    <comment ref="A3" authorId="0">
      <text>
        <r>
          <rPr>
            <b/>
            <sz val="8"/>
            <rFont val="Tahoma"/>
            <family val="0"/>
          </rPr>
          <t>Popis experimentu:</t>
        </r>
        <r>
          <rPr>
            <sz val="8"/>
            <rFont val="Tahoma"/>
            <family val="0"/>
          </rPr>
          <t xml:space="preserve">
Byly sledovány počty larev jepic ze čtyř 0,05 m2 ploch dna řeky pro každou ze šesti lokalit. Jednotlivé 0,05 m2 plochy byly na lokalitách vybrány náhodně. Lokality 1-6 byly vybrány postupně po toku řeky. Lokalita 1 je více kamenitá než zbylé lokality. Mezi lokalitami 3 a 4 ústí do řeky boční přítok.</t>
        </r>
      </text>
    </comment>
  </commentList>
</comments>
</file>

<file path=xl/comments2.xml><?xml version="1.0" encoding="utf-8"?>
<comments xmlns="http://schemas.openxmlformats.org/spreadsheetml/2006/main">
  <authors>
    <author>Mycorrhizal Lab</author>
  </authors>
  <commentList>
    <comment ref="A3" authorId="0">
      <text>
        <r>
          <rPr>
            <b/>
            <sz val="10"/>
            <rFont val="Tahoma"/>
            <family val="2"/>
          </rPr>
          <t>Popis experimentu:</t>
        </r>
        <r>
          <rPr>
            <sz val="10"/>
            <rFont val="Tahoma"/>
            <family val="2"/>
          </rPr>
          <t xml:space="preserve">
Cílem pilotního experimentu bylo zjistit, zda a jak souvisí přítomnost cyst s produkcí hormonu prolaktinu u koljušek. Za tím účelem byla zjištěna koncentrace prolaktinu v jejich hypofýze a současně přítomnost cyst. Tyto cysty se  obvykle vyskytují u ryb chovaných ve slané vodě, zatímco výskyt u ryb chovaných ve sladké vodě je jejich výskyt řidší.  Všechny ryby byly stejného původu (ze stejné vodní nádrže). Před odběrem tkání byly ryby pěstovány po určitou dobu buď ve sladké nebo ve slané vodě. Cysty se vyskytly u všech ryb chovaných ve slané vodě, zatímco pouze u části ryb ze sladké vody.</t>
        </r>
      </text>
    </comment>
  </commentList>
</comments>
</file>

<file path=xl/sharedStrings.xml><?xml version="1.0" encoding="utf-8"?>
<sst xmlns="http://schemas.openxmlformats.org/spreadsheetml/2006/main" count="52" uniqueCount="33">
  <si>
    <t>Délka ERM vyextrahovaného technikou membránové filtrace</t>
  </si>
  <si>
    <t>30 zorných polí, každé 810x535 mikrometrů, tj. 433 350 mikrometrů ctver.</t>
  </si>
  <si>
    <t>délka elementárního čtverce mřížky 81,1 mikrometrů</t>
  </si>
  <si>
    <t>data musí být před one-way ANOVA</t>
  </si>
  <si>
    <t>plocha filtru: 254 460 000 mikrometrů čtverečních</t>
  </si>
  <si>
    <t>log (10) transformovány</t>
  </si>
  <si>
    <t>30 zorných polí představuje 5,17 % celkové plochy filtru!</t>
  </si>
  <si>
    <t>ředění při membránové filtraci: zeolit do 25 ml, sonifikace, aliquot 5 ml přidán k 50 ml vody, mixování, aliquot 10 ml , filtace</t>
  </si>
  <si>
    <t>ředěním při membránové filtraci bylo na filtr přeneseno  3,636363 % hyf (ředění 27,5x)</t>
  </si>
  <si>
    <t>Rostlina</t>
  </si>
  <si>
    <t>Varianta</t>
  </si>
  <si>
    <t>počet průsečíků</t>
  </si>
  <si>
    <t>zeolit (g)</t>
  </si>
  <si>
    <t>délka hyf (mikrometry)</t>
  </si>
  <si>
    <t>délka ERM (cm*g-1)</t>
  </si>
  <si>
    <t>Fry J.C. (1993) Biological Data Analysis. A Practical Approach. Oxford University Press.</t>
  </si>
  <si>
    <t>Popis experimentu</t>
  </si>
  <si>
    <t>počet larev</t>
  </si>
  <si>
    <t>na 0,05 m2</t>
  </si>
  <si>
    <t>Lokalita</t>
  </si>
  <si>
    <t>mean</t>
  </si>
  <si>
    <t>variance</t>
  </si>
  <si>
    <t>log mean</t>
  </si>
  <si>
    <t>log variance</t>
  </si>
  <si>
    <t>p =</t>
  </si>
  <si>
    <t>Slaná voda</t>
  </si>
  <si>
    <t>Sladká voda</t>
  </si>
  <si>
    <t>cysty +</t>
  </si>
  <si>
    <t>cysty -</t>
  </si>
  <si>
    <t>lokalita</t>
  </si>
  <si>
    <t>larvy</t>
  </si>
  <si>
    <t>log (larvy+1)</t>
  </si>
  <si>
    <t>No</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</si>
</sst>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7">
    <font>
      <sz val="10"/>
      <name val="Arial CE"/>
      <family val="0"/>
    </font>
    <font>
      <sz val="12"/>
      <color indexed="10"/>
      <name val="Arial CE"/>
      <family val="2"/>
    </font>
    <font>
      <sz val="8"/>
      <name val="Tahoma"/>
      <family val="0"/>
    </font>
    <font>
      <b/>
      <sz val="8"/>
      <name val="Tahoma"/>
      <family val="0"/>
    </font>
    <font>
      <b/>
      <sz val="10"/>
      <name val="Tahoma"/>
      <family val="2"/>
    </font>
    <font>
      <sz val="10"/>
      <name val="Tahoma"/>
      <family val="2"/>
    </font>
    <font>
      <b/>
      <sz val="8"/>
      <name val="Arial CE"/>
      <family val="2"/>
    </font>
  </fonts>
  <fills count="3">
    <fill>
      <patternFill/>
    </fill>
    <fill>
      <patternFill patternType="gray125"/>
    </fill>
    <fill>
      <patternFill patternType="solid">
        <fgColor indexed="9"/>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0" fillId="2" borderId="0" xfId="0" applyFill="1" applyAlignment="1">
      <alignment/>
    </xf>
    <xf numFmtId="0" fontId="1" fillId="2" borderId="0" xfId="0" applyFont="1" applyFill="1" applyAlignment="1">
      <alignment/>
    </xf>
    <xf numFmtId="0" fontId="0" fillId="2" borderId="0" xfId="0" applyFill="1" applyAlignment="1">
      <alignment horizontal="center"/>
    </xf>
    <xf numFmtId="0" fontId="0" fillId="2" borderId="0" xfId="0" applyFill="1" applyAlignment="1">
      <alignment horizontal="right"/>
    </xf>
    <xf numFmtId="0" fontId="0" fillId="0" borderId="0" xfId="0" applyFill="1" applyAlignment="1">
      <alignment/>
    </xf>
    <xf numFmtId="0" fontId="0" fillId="0" borderId="0" xfId="0" applyFill="1" applyAlignment="1">
      <alignment horizontal="right"/>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numFmt formatCode="General"/>
            </c:trendlineLbl>
          </c:trendline>
          <c:xVal>
            <c:numRef>
              <c:f>'příklad 1'!$B$13:$G$13</c:f>
              <c:numCache/>
            </c:numRef>
          </c:xVal>
          <c:yVal>
            <c:numRef>
              <c:f>'příklad 1'!$B$14:$G$14</c:f>
              <c:numCache/>
            </c:numRef>
          </c:yVal>
          <c:smooth val="0"/>
        </c:ser>
        <c:axId val="9951968"/>
        <c:axId val="22458849"/>
      </c:scatterChart>
      <c:valAx>
        <c:axId val="9951968"/>
        <c:scaling>
          <c:orientation val="minMax"/>
        </c:scaling>
        <c:axPos val="b"/>
        <c:delete val="0"/>
        <c:numFmt formatCode="General" sourceLinked="1"/>
        <c:majorTickMark val="out"/>
        <c:minorTickMark val="none"/>
        <c:tickLblPos val="nextTo"/>
        <c:crossAx val="22458849"/>
        <c:crosses val="autoZero"/>
        <c:crossBetween val="midCat"/>
        <c:dispUnits/>
      </c:valAx>
      <c:valAx>
        <c:axId val="22458849"/>
        <c:scaling>
          <c:orientation val="minMax"/>
        </c:scaling>
        <c:axPos val="l"/>
        <c:majorGridlines/>
        <c:delete val="0"/>
        <c:numFmt formatCode="General" sourceLinked="1"/>
        <c:majorTickMark val="out"/>
        <c:minorTickMark val="none"/>
        <c:tickLblPos val="nextTo"/>
        <c:crossAx val="995196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CE"/>
          <a:ea typeface="Arial CE"/>
          <a:cs typeface="Arial C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numFmt formatCode="General"/>
            </c:trendlineLbl>
          </c:trendline>
          <c:xVal>
            <c:numRef>
              <c:f>'příklad 2'!$B$31:$D$31</c:f>
              <c:numCache/>
            </c:numRef>
          </c:xVal>
          <c:yVal>
            <c:numRef>
              <c:f>'příklad 2'!$B$32:$D$32</c:f>
              <c:numCache/>
            </c:numRef>
          </c:yVal>
          <c:smooth val="0"/>
        </c:ser>
        <c:axId val="803050"/>
        <c:axId val="7227451"/>
      </c:scatterChart>
      <c:valAx>
        <c:axId val="803050"/>
        <c:scaling>
          <c:orientation val="minMax"/>
        </c:scaling>
        <c:axPos val="b"/>
        <c:delete val="0"/>
        <c:numFmt formatCode="General" sourceLinked="1"/>
        <c:majorTickMark val="out"/>
        <c:minorTickMark val="none"/>
        <c:tickLblPos val="nextTo"/>
        <c:crossAx val="7227451"/>
        <c:crosses val="autoZero"/>
        <c:crossBetween val="midCat"/>
        <c:dispUnits/>
      </c:valAx>
      <c:valAx>
        <c:axId val="7227451"/>
        <c:scaling>
          <c:orientation val="minMax"/>
        </c:scaling>
        <c:axPos val="l"/>
        <c:majorGridlines/>
        <c:delete val="0"/>
        <c:numFmt formatCode="General" sourceLinked="1"/>
        <c:majorTickMark val="out"/>
        <c:minorTickMark val="none"/>
        <c:tickLblPos val="nextTo"/>
        <c:crossAx val="80305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CE"/>
          <a:ea typeface="Arial CE"/>
          <a:cs typeface="Arial C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16</xdr:row>
      <xdr:rowOff>76200</xdr:rowOff>
    </xdr:from>
    <xdr:to>
      <xdr:col>8</xdr:col>
      <xdr:colOff>171450</xdr:colOff>
      <xdr:row>32</xdr:row>
      <xdr:rowOff>104775</xdr:rowOff>
    </xdr:to>
    <xdr:graphicFrame>
      <xdr:nvGraphicFramePr>
        <xdr:cNvPr id="1" name="Chart 2"/>
        <xdr:cNvGraphicFramePr/>
      </xdr:nvGraphicFramePr>
      <xdr:xfrm>
        <a:off x="1181100" y="2695575"/>
        <a:ext cx="5334000" cy="2619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33</xdr:row>
      <xdr:rowOff>114300</xdr:rowOff>
    </xdr:from>
    <xdr:to>
      <xdr:col>4</xdr:col>
      <xdr:colOff>733425</xdr:colOff>
      <xdr:row>49</xdr:row>
      <xdr:rowOff>142875</xdr:rowOff>
    </xdr:to>
    <xdr:graphicFrame>
      <xdr:nvGraphicFramePr>
        <xdr:cNvPr id="1" name="Chart 3"/>
        <xdr:cNvGraphicFramePr/>
      </xdr:nvGraphicFramePr>
      <xdr:xfrm>
        <a:off x="400050" y="5486400"/>
        <a:ext cx="5343525" cy="2619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9"/>
  <sheetViews>
    <sheetView tabSelected="1" workbookViewId="0" topLeftCell="A1">
      <selection activeCell="F39" sqref="F39"/>
    </sheetView>
  </sheetViews>
  <sheetFormatPr defaultColWidth="9.00390625" defaultRowHeight="12.75"/>
  <cols>
    <col min="1" max="1" width="19.375" style="1" customWidth="1"/>
    <col min="2" max="9" width="9.125" style="1" customWidth="1"/>
    <col min="10" max="10" width="4.875" style="1" customWidth="1"/>
    <col min="11" max="16384" width="9.125" style="1" customWidth="1"/>
  </cols>
  <sheetData>
    <row r="1" ht="12.75">
      <c r="A1" s="1" t="s">
        <v>15</v>
      </c>
    </row>
    <row r="2" ht="12.75"/>
    <row r="3" ht="15">
      <c r="A3" s="2" t="s">
        <v>16</v>
      </c>
    </row>
    <row r="4" ht="12.75"/>
    <row r="5" spans="1:7" ht="12.75">
      <c r="A5" s="1" t="s">
        <v>19</v>
      </c>
      <c r="B5" s="1">
        <v>1</v>
      </c>
      <c r="C5" s="1">
        <v>2</v>
      </c>
      <c r="D5" s="1">
        <v>3</v>
      </c>
      <c r="E5" s="1">
        <v>4</v>
      </c>
      <c r="F5" s="1">
        <v>5</v>
      </c>
      <c r="G5" s="1">
        <v>6</v>
      </c>
    </row>
    <row r="6" spans="2:7" ht="12.75">
      <c r="B6" s="1">
        <v>7</v>
      </c>
      <c r="C6" s="1">
        <v>61</v>
      </c>
      <c r="D6" s="1">
        <v>50</v>
      </c>
      <c r="E6" s="1">
        <v>11</v>
      </c>
      <c r="F6" s="1">
        <v>0</v>
      </c>
      <c r="G6" s="1">
        <v>1</v>
      </c>
    </row>
    <row r="7" spans="1:7" ht="12.75">
      <c r="A7" s="1" t="s">
        <v>17</v>
      </c>
      <c r="B7" s="1">
        <v>4</v>
      </c>
      <c r="C7" s="1">
        <v>13</v>
      </c>
      <c r="D7" s="1">
        <v>155</v>
      </c>
      <c r="E7" s="1">
        <v>6</v>
      </c>
      <c r="F7" s="1">
        <v>0</v>
      </c>
      <c r="G7" s="1">
        <v>4</v>
      </c>
    </row>
    <row r="8" spans="1:7" ht="12.75">
      <c r="A8" s="1" t="s">
        <v>18</v>
      </c>
      <c r="B8" s="1">
        <v>0</v>
      </c>
      <c r="C8" s="1">
        <v>0</v>
      </c>
      <c r="D8" s="1">
        <v>106</v>
      </c>
      <c r="E8" s="1">
        <v>2</v>
      </c>
      <c r="F8" s="1">
        <v>0</v>
      </c>
      <c r="G8" s="1">
        <v>1</v>
      </c>
    </row>
    <row r="9" spans="2:7" ht="12.75">
      <c r="B9" s="1">
        <v>5</v>
      </c>
      <c r="C9" s="1">
        <v>42</v>
      </c>
      <c r="D9" s="1">
        <v>100</v>
      </c>
      <c r="E9" s="1">
        <v>13</v>
      </c>
      <c r="F9" s="1">
        <v>1</v>
      </c>
      <c r="G9" s="1">
        <v>0</v>
      </c>
    </row>
    <row r="11" spans="1:7" ht="12.75">
      <c r="A11" s="1" t="s">
        <v>20</v>
      </c>
      <c r="B11" s="1">
        <f aca="true" t="shared" si="0" ref="B11:G11">+AVERAGE(B6:B9)</f>
        <v>4</v>
      </c>
      <c r="C11" s="1">
        <f t="shared" si="0"/>
        <v>29</v>
      </c>
      <c r="D11" s="1">
        <f t="shared" si="0"/>
        <v>102.75</v>
      </c>
      <c r="E11" s="1">
        <f t="shared" si="0"/>
        <v>8</v>
      </c>
      <c r="F11" s="1">
        <f t="shared" si="0"/>
        <v>0.25</v>
      </c>
      <c r="G11" s="1">
        <f t="shared" si="0"/>
        <v>1.5</v>
      </c>
    </row>
    <row r="12" spans="1:7" ht="12.75">
      <c r="A12" s="1" t="s">
        <v>21</v>
      </c>
      <c r="B12" s="1">
        <f aca="true" t="shared" si="1" ref="B12:G12">+VAR(B6:B9)</f>
        <v>8.666666666666666</v>
      </c>
      <c r="C12" s="1">
        <f t="shared" si="1"/>
        <v>763.3333333333334</v>
      </c>
      <c r="D12" s="1">
        <f t="shared" si="1"/>
        <v>1843.5833333333333</v>
      </c>
      <c r="E12" s="1">
        <f t="shared" si="1"/>
        <v>24.666666666666668</v>
      </c>
      <c r="F12" s="1">
        <f t="shared" si="1"/>
        <v>0.25</v>
      </c>
      <c r="G12" s="1">
        <f t="shared" si="1"/>
        <v>3</v>
      </c>
    </row>
    <row r="13" spans="1:7" ht="12.75">
      <c r="A13" s="1" t="s">
        <v>22</v>
      </c>
      <c r="B13" s="1">
        <f aca="true" t="shared" si="2" ref="B13:G14">+LOG10(B11)</f>
        <v>0.6020599913279624</v>
      </c>
      <c r="C13" s="1">
        <f t="shared" si="2"/>
        <v>1.462397997898956</v>
      </c>
      <c r="D13" s="1">
        <f t="shared" si="2"/>
        <v>2.0117818305481068</v>
      </c>
      <c r="E13" s="1">
        <f t="shared" si="2"/>
        <v>0.9030899869919435</v>
      </c>
      <c r="F13" s="1">
        <f t="shared" si="2"/>
        <v>-0.6020599913279624</v>
      </c>
      <c r="G13" s="1">
        <f t="shared" si="2"/>
        <v>0.17609125905568124</v>
      </c>
    </row>
    <row r="14" spans="1:7" ht="12.75">
      <c r="A14" s="1" t="s">
        <v>23</v>
      </c>
      <c r="B14" s="1">
        <f t="shared" si="2"/>
        <v>0.9378520932511555</v>
      </c>
      <c r="C14" s="1">
        <f t="shared" si="2"/>
        <v>2.8827142276202258</v>
      </c>
      <c r="D14" s="1">
        <f t="shared" si="2"/>
        <v>3.2656627732894954</v>
      </c>
      <c r="E14" s="1">
        <f t="shared" si="2"/>
        <v>1.3921104650113139</v>
      </c>
      <c r="F14" s="1">
        <f t="shared" si="2"/>
        <v>-0.6020599913279624</v>
      </c>
      <c r="G14" s="1">
        <f t="shared" si="2"/>
        <v>0.47712125471966244</v>
      </c>
    </row>
    <row r="18" spans="10:11" ht="12.75">
      <c r="J18" s="1" t="s">
        <v>24</v>
      </c>
      <c r="K18" s="1">
        <f>1-(1.5608/2)</f>
        <v>0.21960000000000002</v>
      </c>
    </row>
    <row r="35" spans="1:4" ht="12.75">
      <c r="A35" s="1" t="s">
        <v>32</v>
      </c>
      <c r="B35" s="4" t="s">
        <v>29</v>
      </c>
      <c r="C35" s="4" t="s">
        <v>30</v>
      </c>
      <c r="D35" s="1" t="s">
        <v>31</v>
      </c>
    </row>
    <row r="36" spans="1:4" ht="12.75">
      <c r="A36" s="1">
        <v>1</v>
      </c>
      <c r="B36" s="1">
        <v>1</v>
      </c>
      <c r="C36" s="1">
        <v>7</v>
      </c>
      <c r="D36" s="1">
        <f>+LOG10(C36+1)</f>
        <v>0.9030899869919435</v>
      </c>
    </row>
    <row r="37" spans="1:4" ht="12.75">
      <c r="A37" s="1">
        <v>2</v>
      </c>
      <c r="B37" s="1">
        <v>1</v>
      </c>
      <c r="C37" s="1">
        <v>4</v>
      </c>
      <c r="D37" s="1">
        <f aca="true" t="shared" si="3" ref="D37:D59">+LOG10(C37+1)</f>
        <v>0.6989700043360189</v>
      </c>
    </row>
    <row r="38" spans="1:4" ht="12.75">
      <c r="A38" s="1">
        <v>3</v>
      </c>
      <c r="B38" s="1">
        <v>1</v>
      </c>
      <c r="C38" s="1">
        <v>0</v>
      </c>
      <c r="D38" s="1">
        <f t="shared" si="3"/>
        <v>0</v>
      </c>
    </row>
    <row r="39" spans="1:4" ht="12.75">
      <c r="A39" s="1">
        <v>4</v>
      </c>
      <c r="B39" s="1">
        <v>1</v>
      </c>
      <c r="C39" s="1">
        <v>5</v>
      </c>
      <c r="D39" s="1">
        <f t="shared" si="3"/>
        <v>0.7781512503836436</v>
      </c>
    </row>
    <row r="40" spans="1:4" ht="12.75">
      <c r="A40" s="1">
        <v>5</v>
      </c>
      <c r="B40" s="1">
        <v>2</v>
      </c>
      <c r="C40" s="1">
        <v>61</v>
      </c>
      <c r="D40" s="1">
        <f t="shared" si="3"/>
        <v>1.792391689498254</v>
      </c>
    </row>
    <row r="41" spans="1:4" ht="12.75">
      <c r="A41" s="1">
        <v>6</v>
      </c>
      <c r="B41" s="1">
        <v>2</v>
      </c>
      <c r="C41" s="1">
        <v>13</v>
      </c>
      <c r="D41" s="1">
        <f t="shared" si="3"/>
        <v>1.146128035678238</v>
      </c>
    </row>
    <row r="42" spans="1:4" ht="12.75">
      <c r="A42" s="1">
        <v>7</v>
      </c>
      <c r="B42" s="1">
        <v>2</v>
      </c>
      <c r="C42" s="1">
        <v>0</v>
      </c>
      <c r="D42" s="1">
        <f t="shared" si="3"/>
        <v>0</v>
      </c>
    </row>
    <row r="43" spans="1:4" ht="12.75">
      <c r="A43" s="1">
        <v>8</v>
      </c>
      <c r="B43" s="1">
        <v>2</v>
      </c>
      <c r="C43" s="1">
        <v>42</v>
      </c>
      <c r="D43" s="1">
        <f t="shared" si="3"/>
        <v>1.6334684555795864</v>
      </c>
    </row>
    <row r="44" spans="1:4" ht="12.75">
      <c r="A44" s="1">
        <v>9</v>
      </c>
      <c r="B44" s="1">
        <v>3</v>
      </c>
      <c r="C44" s="1">
        <v>50</v>
      </c>
      <c r="D44" s="1">
        <f t="shared" si="3"/>
        <v>1.7075701760979363</v>
      </c>
    </row>
    <row r="45" spans="1:4" ht="12.75">
      <c r="A45" s="1">
        <v>10</v>
      </c>
      <c r="B45" s="1">
        <v>3</v>
      </c>
      <c r="C45" s="1">
        <v>155</v>
      </c>
      <c r="D45" s="1">
        <f t="shared" si="3"/>
        <v>2.1931245983544616</v>
      </c>
    </row>
    <row r="46" spans="1:4" ht="12.75">
      <c r="A46" s="1">
        <v>11</v>
      </c>
      <c r="B46" s="1">
        <v>3</v>
      </c>
      <c r="C46" s="1">
        <v>106</v>
      </c>
      <c r="D46" s="1">
        <f t="shared" si="3"/>
        <v>2.0293837776852097</v>
      </c>
    </row>
    <row r="47" spans="1:4" ht="12.75">
      <c r="A47" s="1">
        <v>12</v>
      </c>
      <c r="B47" s="1">
        <v>3</v>
      </c>
      <c r="C47" s="1">
        <v>100</v>
      </c>
      <c r="D47" s="1">
        <f t="shared" si="3"/>
        <v>2.0043213737826426</v>
      </c>
    </row>
    <row r="48" spans="1:4" ht="12.75">
      <c r="A48" s="1">
        <v>13</v>
      </c>
      <c r="B48" s="1">
        <v>4</v>
      </c>
      <c r="C48" s="1">
        <v>11</v>
      </c>
      <c r="D48" s="1">
        <f t="shared" si="3"/>
        <v>1.0791812460476249</v>
      </c>
    </row>
    <row r="49" spans="1:4" ht="12.75">
      <c r="A49" s="1">
        <v>14</v>
      </c>
      <c r="B49" s="1">
        <v>4</v>
      </c>
      <c r="C49" s="1">
        <v>6</v>
      </c>
      <c r="D49" s="1">
        <f t="shared" si="3"/>
        <v>0.8450980400142568</v>
      </c>
    </row>
    <row r="50" spans="1:4" ht="12.75">
      <c r="A50" s="1">
        <v>15</v>
      </c>
      <c r="B50" s="1">
        <v>4</v>
      </c>
      <c r="C50" s="1">
        <v>2</v>
      </c>
      <c r="D50" s="1">
        <f t="shared" si="3"/>
        <v>0.47712125471966244</v>
      </c>
    </row>
    <row r="51" spans="1:4" ht="12.75">
      <c r="A51" s="1">
        <v>16</v>
      </c>
      <c r="B51" s="1">
        <v>4</v>
      </c>
      <c r="C51" s="1">
        <v>13</v>
      </c>
      <c r="D51" s="1">
        <f t="shared" si="3"/>
        <v>1.146128035678238</v>
      </c>
    </row>
    <row r="52" spans="1:4" ht="12.75">
      <c r="A52" s="1">
        <v>17</v>
      </c>
      <c r="B52" s="1">
        <v>5</v>
      </c>
      <c r="C52" s="1">
        <v>0</v>
      </c>
      <c r="D52" s="1">
        <f t="shared" si="3"/>
        <v>0</v>
      </c>
    </row>
    <row r="53" spans="1:4" ht="12.75">
      <c r="A53" s="1">
        <v>18</v>
      </c>
      <c r="B53" s="1">
        <v>5</v>
      </c>
      <c r="C53" s="1">
        <v>0</v>
      </c>
      <c r="D53" s="1">
        <f t="shared" si="3"/>
        <v>0</v>
      </c>
    </row>
    <row r="54" spans="1:4" ht="12.75">
      <c r="A54" s="1">
        <v>19</v>
      </c>
      <c r="B54" s="1">
        <v>5</v>
      </c>
      <c r="C54" s="1">
        <v>0</v>
      </c>
      <c r="D54" s="1">
        <f t="shared" si="3"/>
        <v>0</v>
      </c>
    </row>
    <row r="55" spans="1:4" ht="12.75">
      <c r="A55" s="1">
        <v>20</v>
      </c>
      <c r="B55" s="1">
        <v>5</v>
      </c>
      <c r="C55" s="1">
        <v>1</v>
      </c>
      <c r="D55" s="1">
        <f t="shared" si="3"/>
        <v>0.3010299956639812</v>
      </c>
    </row>
    <row r="56" spans="1:4" ht="12.75">
      <c r="A56" s="1">
        <v>21</v>
      </c>
      <c r="B56" s="1">
        <v>6</v>
      </c>
      <c r="C56" s="1">
        <v>1</v>
      </c>
      <c r="D56" s="1">
        <f t="shared" si="3"/>
        <v>0.3010299956639812</v>
      </c>
    </row>
    <row r="57" spans="1:4" ht="12.75">
      <c r="A57" s="1">
        <v>22</v>
      </c>
      <c r="B57" s="1">
        <v>6</v>
      </c>
      <c r="C57" s="1">
        <v>4</v>
      </c>
      <c r="D57" s="1">
        <f t="shared" si="3"/>
        <v>0.6989700043360189</v>
      </c>
    </row>
    <row r="58" spans="1:4" ht="12.75">
      <c r="A58" s="1">
        <v>23</v>
      </c>
      <c r="B58" s="1">
        <v>6</v>
      </c>
      <c r="C58" s="1">
        <v>1</v>
      </c>
      <c r="D58" s="1">
        <f t="shared" si="3"/>
        <v>0.3010299956639812</v>
      </c>
    </row>
    <row r="59" spans="1:4" ht="12.75">
      <c r="A59" s="1">
        <v>24</v>
      </c>
      <c r="B59" s="1">
        <v>6</v>
      </c>
      <c r="C59" s="1">
        <v>0</v>
      </c>
      <c r="D59" s="1">
        <f t="shared" si="3"/>
        <v>0</v>
      </c>
    </row>
  </sheetData>
  <printOptions/>
  <pageMargins left="0.75" right="0.75" top="1" bottom="1" header="0.4921259845" footer="0.4921259845"/>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G35"/>
  <sheetViews>
    <sheetView workbookViewId="0" topLeftCell="A1">
      <selection activeCell="I26" sqref="I26"/>
    </sheetView>
  </sheetViews>
  <sheetFormatPr defaultColWidth="9.00390625" defaultRowHeight="12.75"/>
  <cols>
    <col min="1" max="1" width="19.375" style="1" customWidth="1"/>
    <col min="2" max="2" width="14.75390625" style="1" customWidth="1"/>
    <col min="3" max="3" width="15.625" style="1" customWidth="1"/>
    <col min="4" max="4" width="16.00390625" style="1" customWidth="1"/>
    <col min="5" max="5" width="13.375" style="1" customWidth="1"/>
    <col min="6" max="6" width="3.875" style="1" customWidth="1"/>
    <col min="7" max="16384" width="9.125" style="1" customWidth="1"/>
  </cols>
  <sheetData>
    <row r="1" ht="12.75">
      <c r="A1" s="1" t="s">
        <v>15</v>
      </c>
    </row>
    <row r="2" ht="12.75"/>
    <row r="3" ht="15">
      <c r="A3" s="2" t="s">
        <v>16</v>
      </c>
    </row>
    <row r="4" ht="12.75"/>
    <row r="5" spans="2:4" ht="12.75">
      <c r="B5" s="3" t="s">
        <v>25</v>
      </c>
      <c r="C5" s="3" t="s">
        <v>26</v>
      </c>
      <c r="D5" s="3" t="s">
        <v>26</v>
      </c>
    </row>
    <row r="6" spans="2:4" ht="12.75">
      <c r="B6" s="3" t="s">
        <v>27</v>
      </c>
      <c r="C6" s="3" t="s">
        <v>28</v>
      </c>
      <c r="D6" s="3" t="s">
        <v>27</v>
      </c>
    </row>
    <row r="7" spans="2:4" ht="12.75">
      <c r="B7" s="3">
        <v>14.5</v>
      </c>
      <c r="C7" s="3">
        <v>36</v>
      </c>
      <c r="D7" s="3">
        <v>31</v>
      </c>
    </row>
    <row r="8" spans="2:4" ht="12.75">
      <c r="B8" s="3">
        <v>11.1</v>
      </c>
      <c r="C8" s="3">
        <v>28</v>
      </c>
      <c r="D8" s="3">
        <v>69</v>
      </c>
    </row>
    <row r="9" spans="2:4" ht="12.75">
      <c r="B9" s="3">
        <v>15</v>
      </c>
      <c r="C9" s="3">
        <v>97</v>
      </c>
      <c r="D9" s="3">
        <v>115</v>
      </c>
    </row>
    <row r="10" spans="2:4" ht="12.75">
      <c r="B10" s="3">
        <v>14.3</v>
      </c>
      <c r="C10" s="3">
        <v>26</v>
      </c>
      <c r="D10" s="3">
        <v>53</v>
      </c>
    </row>
    <row r="11" spans="2:4" ht="12.75">
      <c r="B11" s="3">
        <v>25.7</v>
      </c>
      <c r="C11" s="3">
        <v>38</v>
      </c>
      <c r="D11" s="3">
        <v>52</v>
      </c>
    </row>
    <row r="12" spans="2:4" ht="12.75">
      <c r="B12" s="3"/>
      <c r="C12" s="3">
        <v>25</v>
      </c>
      <c r="D12" s="3">
        <v>53</v>
      </c>
    </row>
    <row r="13" spans="2:4" ht="12.75">
      <c r="B13" s="3"/>
      <c r="C13" s="3">
        <v>70</v>
      </c>
      <c r="D13" s="3">
        <v>66</v>
      </c>
    </row>
    <row r="14" spans="2:4" ht="12.75">
      <c r="B14" s="3"/>
      <c r="C14" s="3">
        <v>127</v>
      </c>
      <c r="D14" s="3">
        <v>44</v>
      </c>
    </row>
    <row r="15" spans="2:4" ht="12.75">
      <c r="B15" s="3"/>
      <c r="C15" s="3">
        <v>264</v>
      </c>
      <c r="D15" s="3">
        <v>31</v>
      </c>
    </row>
    <row r="16" spans="2:4" ht="12.75">
      <c r="B16" s="3"/>
      <c r="C16" s="3">
        <v>48</v>
      </c>
      <c r="D16" s="3">
        <v>37</v>
      </c>
    </row>
    <row r="17" spans="2:4" ht="12.75">
      <c r="B17" s="3"/>
      <c r="C17" s="3">
        <v>88</v>
      </c>
      <c r="D17" s="3"/>
    </row>
    <row r="18" spans="2:4" ht="12.75">
      <c r="B18" s="3"/>
      <c r="C18" s="3">
        <v>101</v>
      </c>
      <c r="D18" s="3"/>
    </row>
    <row r="19" spans="2:4" ht="12.75">
      <c r="B19" s="3"/>
      <c r="C19" s="3">
        <v>16</v>
      </c>
      <c r="D19" s="3"/>
    </row>
    <row r="20" spans="2:4" ht="12.75">
      <c r="B20" s="3"/>
      <c r="C20" s="3">
        <v>46</v>
      </c>
      <c r="D20" s="3"/>
    </row>
    <row r="21" spans="2:4" ht="12.75">
      <c r="B21" s="3"/>
      <c r="C21" s="3">
        <v>52</v>
      </c>
      <c r="D21" s="3"/>
    </row>
    <row r="22" spans="2:4" ht="12.75" customHeight="1">
      <c r="B22" s="3"/>
      <c r="C22" s="3">
        <v>52.7</v>
      </c>
      <c r="D22" s="3"/>
    </row>
    <row r="23" spans="2:4" ht="12.75">
      <c r="B23" s="3"/>
      <c r="C23" s="3">
        <v>44.4</v>
      </c>
      <c r="D23" s="3"/>
    </row>
    <row r="24" spans="2:4" ht="12.75">
      <c r="B24" s="3"/>
      <c r="C24" s="3">
        <v>125</v>
      </c>
      <c r="D24" s="3"/>
    </row>
    <row r="25" spans="2:4" ht="12.75">
      <c r="B25" s="3"/>
      <c r="C25" s="3">
        <v>66</v>
      </c>
      <c r="D25" s="3"/>
    </row>
    <row r="26" spans="2:4" ht="12.75">
      <c r="B26" s="3"/>
      <c r="C26" s="3">
        <v>23.3</v>
      </c>
      <c r="D26" s="3"/>
    </row>
    <row r="29" spans="1:4" ht="12.75">
      <c r="A29" s="1" t="s">
        <v>20</v>
      </c>
      <c r="B29" s="1">
        <f>+AVERAGE(B7:B27)</f>
        <v>16.12</v>
      </c>
      <c r="C29" s="1">
        <f>+AVERAGE(C7:C27)</f>
        <v>68.67</v>
      </c>
      <c r="D29" s="1">
        <f>+AVERAGE(D7:D27)</f>
        <v>55.1</v>
      </c>
    </row>
    <row r="30" spans="1:4" ht="12.75">
      <c r="A30" s="1" t="s">
        <v>21</v>
      </c>
      <c r="B30" s="1">
        <f>+VAR(B7:B27)</f>
        <v>31.041999999999916</v>
      </c>
      <c r="C30" s="1">
        <f>+VAR(C7:C27)</f>
        <v>3223.429578947368</v>
      </c>
      <c r="D30" s="1">
        <f>+VAR(D7:D27)</f>
        <v>614.5444444444446</v>
      </c>
    </row>
    <row r="31" spans="1:4" ht="12.75">
      <c r="A31" s="1" t="s">
        <v>22</v>
      </c>
      <c r="B31" s="1">
        <f aca="true" t="shared" si="0" ref="B31:D32">+LOG10(B29)</f>
        <v>1.2073650374690719</v>
      </c>
      <c r="C31" s="1">
        <f t="shared" si="0"/>
        <v>1.8367670473942053</v>
      </c>
      <c r="D31" s="1">
        <f t="shared" si="0"/>
        <v>1.7411515988517852</v>
      </c>
    </row>
    <row r="32" spans="1:4" ht="12.75">
      <c r="A32" s="1" t="s">
        <v>23</v>
      </c>
      <c r="B32" s="1">
        <f t="shared" si="0"/>
        <v>1.491949694576553</v>
      </c>
      <c r="C32" s="1">
        <f t="shared" si="0"/>
        <v>3.508318186782695</v>
      </c>
      <c r="D32" s="1">
        <f t="shared" si="0"/>
        <v>2.788553296952315</v>
      </c>
    </row>
    <row r="35" spans="6:7" ht="12.75">
      <c r="F35" s="1" t="s">
        <v>24</v>
      </c>
      <c r="G35" s="1">
        <f>1-(2.9412/2)</f>
        <v>-0.4705999999999999</v>
      </c>
    </row>
  </sheetData>
  <printOptions/>
  <pageMargins left="0.75" right="0.75" top="1" bottom="1" header="0.4921259845" footer="0.4921259845"/>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T50"/>
  <sheetViews>
    <sheetView workbookViewId="0" topLeftCell="A1">
      <selection activeCell="A1" sqref="A1"/>
    </sheetView>
  </sheetViews>
  <sheetFormatPr defaultColWidth="9.00390625" defaultRowHeight="12.75"/>
  <sheetData>
    <row r="1" ht="12.75">
      <c r="A1" t="s">
        <v>0</v>
      </c>
    </row>
    <row r="2" ht="12.75">
      <c r="A2" t="s">
        <v>1</v>
      </c>
    </row>
    <row r="3" spans="1:7" ht="12.75">
      <c r="A3" t="s">
        <v>2</v>
      </c>
      <c r="G3" t="s">
        <v>3</v>
      </c>
    </row>
    <row r="4" spans="1:7" ht="12.75">
      <c r="A4" t="s">
        <v>4</v>
      </c>
      <c r="G4" t="s">
        <v>5</v>
      </c>
    </row>
    <row r="5" ht="12.75">
      <c r="A5" t="s">
        <v>6</v>
      </c>
    </row>
    <row r="7" ht="12.75">
      <c r="A7" t="s">
        <v>7</v>
      </c>
    </row>
    <row r="8" ht="12.75">
      <c r="A8" t="s">
        <v>8</v>
      </c>
    </row>
    <row r="10" spans="1:20" ht="12.75">
      <c r="A10" t="s">
        <v>9</v>
      </c>
      <c r="B10" t="s">
        <v>10</v>
      </c>
      <c r="C10" t="s">
        <v>11</v>
      </c>
      <c r="D10" t="s">
        <v>12</v>
      </c>
      <c r="E10" t="s">
        <v>13</v>
      </c>
      <c r="F10" t="s">
        <v>14</v>
      </c>
      <c r="I10" t="s">
        <v>10</v>
      </c>
      <c r="J10" t="s">
        <v>11</v>
      </c>
      <c r="K10" t="s">
        <v>12</v>
      </c>
      <c r="L10" t="s">
        <v>13</v>
      </c>
      <c r="M10" t="s">
        <v>14</v>
      </c>
      <c r="P10" t="s">
        <v>10</v>
      </c>
      <c r="Q10" t="s">
        <v>11</v>
      </c>
      <c r="R10" t="s">
        <v>12</v>
      </c>
      <c r="S10" t="s">
        <v>13</v>
      </c>
      <c r="T10" t="s">
        <v>14</v>
      </c>
    </row>
    <row r="11" spans="1:20" ht="12.75">
      <c r="A11">
        <v>1</v>
      </c>
      <c r="B11">
        <v>5</v>
      </c>
      <c r="C11">
        <v>12</v>
      </c>
      <c r="D11">
        <v>3.4351</v>
      </c>
      <c r="E11">
        <v>778.56</v>
      </c>
      <c r="F11">
        <v>12.05429641</v>
      </c>
      <c r="I11">
        <v>1</v>
      </c>
      <c r="J11">
        <v>14</v>
      </c>
      <c r="K11">
        <v>3.0646</v>
      </c>
      <c r="L11">
        <v>908.32</v>
      </c>
      <c r="M11">
        <v>15.76355779</v>
      </c>
      <c r="P11">
        <v>1</v>
      </c>
      <c r="Q11">
        <v>14</v>
      </c>
      <c r="R11">
        <v>3.0646</v>
      </c>
      <c r="S11">
        <v>908.32</v>
      </c>
      <c r="T11">
        <v>15.76355779</v>
      </c>
    </row>
    <row r="12" spans="1:20" ht="12.75">
      <c r="A12">
        <v>2</v>
      </c>
      <c r="B12">
        <v>1</v>
      </c>
      <c r="C12">
        <v>14</v>
      </c>
      <c r="D12">
        <v>3.0646</v>
      </c>
      <c r="E12">
        <v>908.32</v>
      </c>
      <c r="F12">
        <v>15.76355779</v>
      </c>
      <c r="I12">
        <v>1</v>
      </c>
      <c r="J12">
        <v>53</v>
      </c>
      <c r="K12">
        <v>3.528</v>
      </c>
      <c r="L12">
        <v>3438.64</v>
      </c>
      <c r="M12">
        <v>51.83788787</v>
      </c>
      <c r="P12">
        <v>1</v>
      </c>
      <c r="Q12">
        <v>53</v>
      </c>
      <c r="R12">
        <v>3.528</v>
      </c>
      <c r="S12">
        <v>3438.64</v>
      </c>
      <c r="T12">
        <v>51.83788787</v>
      </c>
    </row>
    <row r="13" spans="1:20" ht="12.75">
      <c r="A13">
        <v>3</v>
      </c>
      <c r="B13">
        <v>2</v>
      </c>
      <c r="C13">
        <v>51</v>
      </c>
      <c r="D13">
        <v>3.082</v>
      </c>
      <c r="E13">
        <v>3308.88</v>
      </c>
      <c r="F13">
        <v>57.1001891</v>
      </c>
      <c r="I13">
        <v>1</v>
      </c>
      <c r="J13">
        <v>172</v>
      </c>
      <c r="K13">
        <v>3.9965</v>
      </c>
      <c r="L13">
        <v>11159.36</v>
      </c>
      <c r="M13">
        <v>148.5075845</v>
      </c>
      <c r="P13">
        <v>1</v>
      </c>
      <c r="Q13">
        <v>172</v>
      </c>
      <c r="R13">
        <v>3.9965</v>
      </c>
      <c r="S13">
        <v>11159.36</v>
      </c>
      <c r="T13">
        <v>148.5075845</v>
      </c>
    </row>
    <row r="14" spans="1:20" ht="12.75">
      <c r="A14">
        <v>4</v>
      </c>
      <c r="B14">
        <v>4</v>
      </c>
      <c r="C14">
        <v>162</v>
      </c>
      <c r="D14">
        <v>4.0545</v>
      </c>
      <c r="E14">
        <v>10510.56</v>
      </c>
      <c r="F14">
        <v>137.8725203</v>
      </c>
      <c r="I14">
        <v>1</v>
      </c>
      <c r="J14">
        <v>169</v>
      </c>
      <c r="K14">
        <v>3.0972</v>
      </c>
      <c r="L14">
        <v>10964.72</v>
      </c>
      <c r="M14">
        <v>188.2857527</v>
      </c>
      <c r="P14">
        <v>1</v>
      </c>
      <c r="Q14">
        <v>169</v>
      </c>
      <c r="R14">
        <v>3.0972</v>
      </c>
      <c r="S14">
        <v>10964.72</v>
      </c>
      <c r="T14">
        <v>188.2857527</v>
      </c>
    </row>
    <row r="15" spans="1:20" ht="12.75">
      <c r="A15">
        <v>5</v>
      </c>
      <c r="B15">
        <v>5</v>
      </c>
      <c r="C15">
        <v>23</v>
      </c>
      <c r="E15">
        <v>1492.24</v>
      </c>
      <c r="F15" t="e">
        <v>#DIV/0!</v>
      </c>
      <c r="I15">
        <v>1</v>
      </c>
      <c r="J15">
        <v>221</v>
      </c>
      <c r="K15">
        <v>3.7098</v>
      </c>
      <c r="L15">
        <v>14338.48</v>
      </c>
      <c r="M15">
        <v>205.5615016</v>
      </c>
      <c r="P15">
        <v>1</v>
      </c>
      <c r="Q15">
        <v>221</v>
      </c>
      <c r="R15">
        <v>3.7098</v>
      </c>
      <c r="S15">
        <v>14338.48</v>
      </c>
      <c r="T15">
        <v>205.5615016</v>
      </c>
    </row>
    <row r="16" spans="1:20" ht="12.75">
      <c r="A16">
        <v>6</v>
      </c>
      <c r="B16">
        <v>4</v>
      </c>
      <c r="C16">
        <v>27</v>
      </c>
      <c r="D16">
        <v>4.2102</v>
      </c>
      <c r="E16">
        <v>1751.76</v>
      </c>
      <c r="F16">
        <v>22.12896195</v>
      </c>
      <c r="I16">
        <v>1</v>
      </c>
      <c r="J16">
        <v>79</v>
      </c>
      <c r="K16">
        <v>3.5</v>
      </c>
      <c r="L16">
        <v>5125.52</v>
      </c>
      <c r="M16">
        <v>77.88593749</v>
      </c>
      <c r="P16">
        <v>1</v>
      </c>
      <c r="Q16">
        <v>79</v>
      </c>
      <c r="R16">
        <v>3.5</v>
      </c>
      <c r="S16">
        <v>5125.52</v>
      </c>
      <c r="T16">
        <v>77.88593749</v>
      </c>
    </row>
    <row r="17" spans="1:20" ht="12.75">
      <c r="A17">
        <v>7</v>
      </c>
      <c r="B17">
        <v>1</v>
      </c>
      <c r="C17">
        <v>221</v>
      </c>
      <c r="D17">
        <v>3.7098</v>
      </c>
      <c r="E17">
        <v>14338.48</v>
      </c>
      <c r="F17">
        <v>205.5615016</v>
      </c>
      <c r="I17">
        <v>1</v>
      </c>
      <c r="J17">
        <v>81</v>
      </c>
      <c r="K17">
        <v>3.5</v>
      </c>
      <c r="L17">
        <v>5255.28</v>
      </c>
      <c r="M17">
        <v>79.85773337</v>
      </c>
      <c r="P17">
        <v>1</v>
      </c>
      <c r="Q17">
        <v>81</v>
      </c>
      <c r="R17">
        <v>3.5</v>
      </c>
      <c r="S17">
        <v>5255.28</v>
      </c>
      <c r="T17">
        <v>79.85773337</v>
      </c>
    </row>
    <row r="18" spans="1:20" ht="12.75">
      <c r="A18">
        <v>8</v>
      </c>
      <c r="B18">
        <v>5</v>
      </c>
      <c r="C18">
        <v>10</v>
      </c>
      <c r="E18">
        <v>648.8</v>
      </c>
      <c r="F18" t="e">
        <v>#DIV/0!</v>
      </c>
      <c r="I18">
        <v>1</v>
      </c>
      <c r="J18">
        <v>15</v>
      </c>
      <c r="K18">
        <v>3.5</v>
      </c>
      <c r="L18">
        <v>973.2</v>
      </c>
      <c r="M18">
        <v>14.78846914</v>
      </c>
      <c r="P18">
        <v>1</v>
      </c>
      <c r="Q18">
        <v>15</v>
      </c>
      <c r="R18">
        <v>3.5</v>
      </c>
      <c r="S18">
        <v>973.2</v>
      </c>
      <c r="T18">
        <v>14.78846914</v>
      </c>
    </row>
    <row r="19" spans="1:20" ht="12.75">
      <c r="A19">
        <v>9</v>
      </c>
      <c r="B19">
        <v>3</v>
      </c>
      <c r="C19">
        <v>174</v>
      </c>
      <c r="D19">
        <v>3.0663</v>
      </c>
      <c r="E19">
        <v>11289.12</v>
      </c>
      <c r="F19">
        <v>195.809884</v>
      </c>
      <c r="I19">
        <v>2</v>
      </c>
      <c r="J19">
        <v>50</v>
      </c>
      <c r="K19">
        <v>3.441</v>
      </c>
      <c r="L19">
        <v>3244</v>
      </c>
      <c r="M19">
        <v>50.14011625</v>
      </c>
      <c r="P19">
        <v>2</v>
      </c>
      <c r="Q19">
        <v>50</v>
      </c>
      <c r="R19">
        <v>3.441</v>
      </c>
      <c r="S19">
        <v>3244</v>
      </c>
      <c r="T19">
        <v>50.14011625</v>
      </c>
    </row>
    <row r="20" spans="1:20" ht="12.75">
      <c r="A20">
        <v>10</v>
      </c>
      <c r="B20">
        <v>5</v>
      </c>
      <c r="C20">
        <v>49</v>
      </c>
      <c r="D20">
        <v>4.3706</v>
      </c>
      <c r="E20">
        <v>3179.12</v>
      </c>
      <c r="F20">
        <v>38.68610653</v>
      </c>
      <c r="I20">
        <v>2</v>
      </c>
      <c r="J20">
        <v>51</v>
      </c>
      <c r="K20">
        <v>3.082</v>
      </c>
      <c r="L20">
        <v>3308.88</v>
      </c>
      <c r="M20">
        <v>57.1001891</v>
      </c>
      <c r="P20">
        <v>2</v>
      </c>
      <c r="Q20">
        <v>51</v>
      </c>
      <c r="R20">
        <v>3.082</v>
      </c>
      <c r="S20">
        <v>3308.88</v>
      </c>
      <c r="T20">
        <v>57.1001891</v>
      </c>
    </row>
    <row r="21" spans="1:20" ht="12.75">
      <c r="A21">
        <v>11</v>
      </c>
      <c r="B21">
        <v>1</v>
      </c>
      <c r="C21">
        <v>53</v>
      </c>
      <c r="D21">
        <v>3.528</v>
      </c>
      <c r="E21">
        <v>3438.64</v>
      </c>
      <c r="F21">
        <v>51.83788787</v>
      </c>
      <c r="I21">
        <v>2</v>
      </c>
      <c r="J21">
        <v>59</v>
      </c>
      <c r="K21">
        <v>3.2902</v>
      </c>
      <c r="L21">
        <v>3827.92</v>
      </c>
      <c r="M21">
        <v>61.8770668</v>
      </c>
      <c r="P21">
        <v>2</v>
      </c>
      <c r="Q21">
        <v>59</v>
      </c>
      <c r="R21">
        <v>3.2902</v>
      </c>
      <c r="S21">
        <v>3827.92</v>
      </c>
      <c r="T21">
        <v>61.8770668</v>
      </c>
    </row>
    <row r="22" spans="1:20" ht="12.75">
      <c r="A22">
        <v>12</v>
      </c>
      <c r="B22">
        <v>4</v>
      </c>
      <c r="C22">
        <v>57</v>
      </c>
      <c r="D22">
        <v>4.5363</v>
      </c>
      <c r="E22">
        <v>3698.16</v>
      </c>
      <c r="F22">
        <v>43.3583845</v>
      </c>
      <c r="I22">
        <v>2</v>
      </c>
      <c r="J22">
        <v>62</v>
      </c>
      <c r="K22">
        <v>3.2218</v>
      </c>
      <c r="L22">
        <v>4022.56</v>
      </c>
      <c r="M22">
        <v>66.40382817</v>
      </c>
      <c r="P22">
        <v>2</v>
      </c>
      <c r="Q22">
        <v>62</v>
      </c>
      <c r="R22">
        <v>3.2218</v>
      </c>
      <c r="S22">
        <v>4022.56</v>
      </c>
      <c r="T22">
        <v>66.40382817</v>
      </c>
    </row>
    <row r="23" spans="1:20" ht="12.75">
      <c r="A23">
        <v>13</v>
      </c>
      <c r="B23">
        <v>1</v>
      </c>
      <c r="C23">
        <v>79</v>
      </c>
      <c r="E23">
        <v>5125.52</v>
      </c>
      <c r="F23" t="e">
        <v>#DIV/0!</v>
      </c>
      <c r="I23">
        <v>2</v>
      </c>
      <c r="J23">
        <v>116</v>
      </c>
      <c r="K23">
        <v>3.4525</v>
      </c>
      <c r="L23">
        <v>7526.08</v>
      </c>
      <c r="M23">
        <v>115.9376002</v>
      </c>
      <c r="P23">
        <v>2</v>
      </c>
      <c r="Q23">
        <v>116</v>
      </c>
      <c r="R23">
        <v>3.4525</v>
      </c>
      <c r="S23">
        <v>7526.08</v>
      </c>
      <c r="T23">
        <v>115.9376002</v>
      </c>
    </row>
    <row r="24" spans="1:20" ht="12.75">
      <c r="A24">
        <v>14</v>
      </c>
      <c r="B24">
        <v>1</v>
      </c>
      <c r="C24">
        <v>169</v>
      </c>
      <c r="D24">
        <v>3.0972</v>
      </c>
      <c r="E24">
        <v>10964.72</v>
      </c>
      <c r="F24">
        <v>188.2857527</v>
      </c>
      <c r="I24">
        <v>2</v>
      </c>
      <c r="J24">
        <v>128</v>
      </c>
      <c r="K24">
        <v>3.7269</v>
      </c>
      <c r="L24">
        <v>8304.64</v>
      </c>
      <c r="M24">
        <v>118.5119747</v>
      </c>
      <c r="P24">
        <v>2</v>
      </c>
      <c r="Q24">
        <v>128</v>
      </c>
      <c r="R24">
        <v>3.7269</v>
      </c>
      <c r="S24">
        <v>8304.64</v>
      </c>
      <c r="T24">
        <v>118.5119747</v>
      </c>
    </row>
    <row r="25" spans="1:20" ht="12.75">
      <c r="A25">
        <v>15</v>
      </c>
      <c r="B25">
        <v>5</v>
      </c>
      <c r="C25">
        <v>20</v>
      </c>
      <c r="E25">
        <v>1297.6</v>
      </c>
      <c r="F25" t="e">
        <v>#DIV/0!</v>
      </c>
      <c r="I25">
        <v>2</v>
      </c>
      <c r="J25">
        <v>130</v>
      </c>
      <c r="K25">
        <v>3.3383</v>
      </c>
      <c r="L25">
        <v>8434.4</v>
      </c>
      <c r="M25">
        <v>134.3748507</v>
      </c>
      <c r="P25">
        <v>2</v>
      </c>
      <c r="Q25">
        <v>130</v>
      </c>
      <c r="R25">
        <v>3.3383</v>
      </c>
      <c r="S25">
        <v>8434.4</v>
      </c>
      <c r="T25">
        <v>134.3748507</v>
      </c>
    </row>
    <row r="26" spans="1:20" ht="12.75">
      <c r="A26">
        <v>16</v>
      </c>
      <c r="B26">
        <v>3</v>
      </c>
      <c r="C26">
        <v>187</v>
      </c>
      <c r="D26">
        <v>3.0505</v>
      </c>
      <c r="E26">
        <v>12132.56</v>
      </c>
      <c r="F26">
        <v>211.5293242</v>
      </c>
      <c r="I26">
        <v>2</v>
      </c>
      <c r="J26">
        <v>253</v>
      </c>
      <c r="K26">
        <v>3.2874</v>
      </c>
      <c r="L26">
        <v>16414.64</v>
      </c>
      <c r="M26">
        <v>265.5632501</v>
      </c>
      <c r="P26">
        <v>2</v>
      </c>
      <c r="Q26">
        <v>253</v>
      </c>
      <c r="R26">
        <v>3.2874</v>
      </c>
      <c r="S26">
        <v>16414.64</v>
      </c>
      <c r="T26">
        <v>265.5632501</v>
      </c>
    </row>
    <row r="27" spans="1:20" ht="12.75">
      <c r="A27">
        <v>17</v>
      </c>
      <c r="B27">
        <v>2</v>
      </c>
      <c r="C27">
        <v>253</v>
      </c>
      <c r="D27">
        <v>3.2874</v>
      </c>
      <c r="E27">
        <v>16414.64</v>
      </c>
      <c r="F27">
        <v>265.5632501</v>
      </c>
      <c r="I27">
        <v>3</v>
      </c>
      <c r="J27">
        <v>18</v>
      </c>
      <c r="K27">
        <v>3.6183</v>
      </c>
      <c r="L27">
        <v>1167.84</v>
      </c>
      <c r="M27">
        <v>17.16595374</v>
      </c>
      <c r="P27">
        <v>3</v>
      </c>
      <c r="Q27">
        <v>18</v>
      </c>
      <c r="R27">
        <v>3.6183</v>
      </c>
      <c r="S27">
        <v>1167.84</v>
      </c>
      <c r="T27">
        <v>17.16595374</v>
      </c>
    </row>
    <row r="28" spans="1:20" ht="12.75">
      <c r="A28">
        <v>18</v>
      </c>
      <c r="B28">
        <v>3</v>
      </c>
      <c r="C28">
        <v>148</v>
      </c>
      <c r="D28">
        <v>3.1248</v>
      </c>
      <c r="E28">
        <v>9602.24</v>
      </c>
      <c r="F28">
        <v>163.4329027</v>
      </c>
      <c r="I28">
        <v>3</v>
      </c>
      <c r="J28">
        <v>88</v>
      </c>
      <c r="K28">
        <v>3.2623</v>
      </c>
      <c r="L28">
        <v>5709.44</v>
      </c>
      <c r="M28">
        <v>93.08051571</v>
      </c>
      <c r="P28">
        <v>3</v>
      </c>
      <c r="Q28">
        <v>88</v>
      </c>
      <c r="R28">
        <v>3.2623</v>
      </c>
      <c r="S28">
        <v>5709.44</v>
      </c>
      <c r="T28">
        <v>93.08051571</v>
      </c>
    </row>
    <row r="29" spans="1:20" ht="12.75">
      <c r="A29">
        <v>19</v>
      </c>
      <c r="B29">
        <v>4</v>
      </c>
      <c r="C29">
        <v>27</v>
      </c>
      <c r="D29">
        <v>4.6433</v>
      </c>
      <c r="E29">
        <v>1751.76</v>
      </c>
      <c r="F29">
        <v>20.06490117</v>
      </c>
      <c r="I29">
        <v>3</v>
      </c>
      <c r="J29">
        <v>130</v>
      </c>
      <c r="K29">
        <v>2.9654</v>
      </c>
      <c r="L29">
        <v>8434.4</v>
      </c>
      <c r="M29">
        <v>151.2725312</v>
      </c>
      <c r="P29">
        <v>3</v>
      </c>
      <c r="Q29">
        <v>130</v>
      </c>
      <c r="R29">
        <v>2.9654</v>
      </c>
      <c r="S29">
        <v>8434.4</v>
      </c>
      <c r="T29">
        <v>151.2725312</v>
      </c>
    </row>
    <row r="30" spans="1:20" ht="12.75">
      <c r="A30">
        <v>20</v>
      </c>
      <c r="B30">
        <v>3</v>
      </c>
      <c r="C30">
        <v>258</v>
      </c>
      <c r="D30">
        <v>3.7089</v>
      </c>
      <c r="E30">
        <v>16739.04</v>
      </c>
      <c r="F30">
        <v>240.0350083</v>
      </c>
      <c r="I30">
        <v>3</v>
      </c>
      <c r="J30">
        <v>148</v>
      </c>
      <c r="K30">
        <v>3.1248</v>
      </c>
      <c r="L30">
        <v>9602.24</v>
      </c>
      <c r="M30">
        <v>163.4329027</v>
      </c>
      <c r="P30">
        <v>3</v>
      </c>
      <c r="Q30">
        <v>148</v>
      </c>
      <c r="R30">
        <v>3.1248</v>
      </c>
      <c r="S30">
        <v>9602.24</v>
      </c>
      <c r="T30">
        <v>163.4329027</v>
      </c>
    </row>
    <row r="31" spans="1:20" ht="12.75">
      <c r="A31">
        <v>21</v>
      </c>
      <c r="B31">
        <v>1</v>
      </c>
      <c r="C31">
        <v>172</v>
      </c>
      <c r="D31">
        <v>3.9965</v>
      </c>
      <c r="E31">
        <v>11159.36</v>
      </c>
      <c r="F31">
        <v>148.5075845</v>
      </c>
      <c r="I31">
        <v>3</v>
      </c>
      <c r="J31">
        <v>174</v>
      </c>
      <c r="K31">
        <v>3.0663</v>
      </c>
      <c r="L31">
        <v>11289.12</v>
      </c>
      <c r="M31">
        <v>195.809884</v>
      </c>
      <c r="P31">
        <v>3</v>
      </c>
      <c r="Q31">
        <v>174</v>
      </c>
      <c r="R31">
        <v>3.0663</v>
      </c>
      <c r="S31">
        <v>11289.12</v>
      </c>
      <c r="T31">
        <v>195.809884</v>
      </c>
    </row>
    <row r="32" spans="1:20" ht="12.75">
      <c r="A32">
        <v>22</v>
      </c>
      <c r="B32">
        <v>4</v>
      </c>
      <c r="C32">
        <v>26</v>
      </c>
      <c r="D32">
        <v>4.1078</v>
      </c>
      <c r="E32">
        <v>1686.88</v>
      </c>
      <c r="F32">
        <v>21.84057471</v>
      </c>
      <c r="I32">
        <v>3</v>
      </c>
      <c r="J32">
        <v>187</v>
      </c>
      <c r="K32">
        <v>3.0505</v>
      </c>
      <c r="L32">
        <v>12132.56</v>
      </c>
      <c r="M32">
        <v>211.5293242</v>
      </c>
      <c r="P32">
        <v>3</v>
      </c>
      <c r="Q32">
        <v>187</v>
      </c>
      <c r="R32">
        <v>3.0505</v>
      </c>
      <c r="S32">
        <v>12132.56</v>
      </c>
      <c r="T32">
        <v>211.5293242</v>
      </c>
    </row>
    <row r="33" spans="1:20" ht="12.75">
      <c r="A33">
        <v>23</v>
      </c>
      <c r="B33">
        <v>2</v>
      </c>
      <c r="C33">
        <v>116</v>
      </c>
      <c r="D33">
        <v>3.4525</v>
      </c>
      <c r="E33">
        <v>7526.08</v>
      </c>
      <c r="F33">
        <v>115.9376002</v>
      </c>
      <c r="I33">
        <v>3</v>
      </c>
      <c r="J33">
        <v>258</v>
      </c>
      <c r="K33">
        <v>3.7089</v>
      </c>
      <c r="L33">
        <v>16739.04</v>
      </c>
      <c r="M33">
        <v>240.0350083</v>
      </c>
      <c r="P33">
        <v>3</v>
      </c>
      <c r="Q33">
        <v>258</v>
      </c>
      <c r="R33">
        <v>3.7089</v>
      </c>
      <c r="S33">
        <v>16739.04</v>
      </c>
      <c r="T33">
        <v>240.0350083</v>
      </c>
    </row>
    <row r="34" spans="1:20" ht="12.75">
      <c r="A34">
        <v>24</v>
      </c>
      <c r="B34">
        <v>5</v>
      </c>
      <c r="C34">
        <v>4</v>
      </c>
      <c r="D34">
        <v>3.6015</v>
      </c>
      <c r="E34">
        <v>259.52</v>
      </c>
      <c r="F34">
        <v>3.832450701</v>
      </c>
      <c r="I34">
        <v>3</v>
      </c>
      <c r="J34">
        <v>223</v>
      </c>
      <c r="K34">
        <v>3.5</v>
      </c>
      <c r="L34">
        <v>14468.24</v>
      </c>
      <c r="M34">
        <v>219.8552413</v>
      </c>
      <c r="P34">
        <v>3</v>
      </c>
      <c r="Q34">
        <v>223</v>
      </c>
      <c r="R34">
        <v>3.5</v>
      </c>
      <c r="S34">
        <v>14468.24</v>
      </c>
      <c r="T34">
        <v>219.8552413</v>
      </c>
    </row>
    <row r="35" spans="1:20" ht="12.75">
      <c r="A35">
        <v>25</v>
      </c>
      <c r="B35">
        <v>2</v>
      </c>
      <c r="C35">
        <v>50</v>
      </c>
      <c r="D35">
        <v>3.441</v>
      </c>
      <c r="E35">
        <v>3244</v>
      </c>
      <c r="F35">
        <v>50.14011625</v>
      </c>
      <c r="I35">
        <v>4</v>
      </c>
      <c r="J35">
        <v>22</v>
      </c>
      <c r="K35">
        <v>4.0375</v>
      </c>
      <c r="L35">
        <v>1427.36</v>
      </c>
      <c r="M35">
        <v>18.80226417</v>
      </c>
      <c r="P35">
        <v>4</v>
      </c>
      <c r="Q35">
        <v>22</v>
      </c>
      <c r="R35">
        <v>4.0375</v>
      </c>
      <c r="S35">
        <v>1427.36</v>
      </c>
      <c r="T35">
        <v>18.80226417</v>
      </c>
    </row>
    <row r="36" spans="1:20" ht="12.75">
      <c r="A36">
        <v>26</v>
      </c>
      <c r="B36">
        <v>3</v>
      </c>
      <c r="C36">
        <v>18</v>
      </c>
      <c r="D36">
        <v>3.6183</v>
      </c>
      <c r="E36">
        <v>1167.84</v>
      </c>
      <c r="F36">
        <v>17.16595374</v>
      </c>
      <c r="I36">
        <v>4</v>
      </c>
      <c r="J36">
        <v>27</v>
      </c>
      <c r="K36">
        <v>4.6433</v>
      </c>
      <c r="L36">
        <v>1751.76</v>
      </c>
      <c r="M36">
        <v>20.06490117</v>
      </c>
      <c r="P36">
        <v>4</v>
      </c>
      <c r="Q36">
        <v>27</v>
      </c>
      <c r="R36">
        <v>4.6433</v>
      </c>
      <c r="S36">
        <v>1751.76</v>
      </c>
      <c r="T36">
        <v>20.06490117</v>
      </c>
    </row>
    <row r="37" spans="1:20" ht="12.75">
      <c r="A37">
        <v>27</v>
      </c>
      <c r="B37">
        <v>4</v>
      </c>
      <c r="C37">
        <v>69</v>
      </c>
      <c r="D37">
        <v>4.4097</v>
      </c>
      <c r="E37">
        <v>4476.72</v>
      </c>
      <c r="F37">
        <v>53.99332227</v>
      </c>
      <c r="I37">
        <v>4</v>
      </c>
      <c r="J37">
        <v>26</v>
      </c>
      <c r="K37">
        <v>4.1078</v>
      </c>
      <c r="L37">
        <v>1686.88</v>
      </c>
      <c r="M37">
        <v>21.84057471</v>
      </c>
      <c r="P37">
        <v>4</v>
      </c>
      <c r="Q37">
        <v>26</v>
      </c>
      <c r="R37">
        <v>4.1078</v>
      </c>
      <c r="S37">
        <v>1686.88</v>
      </c>
      <c r="T37">
        <v>21.84057471</v>
      </c>
    </row>
    <row r="38" spans="1:20" ht="12.75">
      <c r="A38">
        <v>28</v>
      </c>
      <c r="B38">
        <v>5</v>
      </c>
      <c r="C38">
        <v>18</v>
      </c>
      <c r="D38">
        <v>3.1336</v>
      </c>
      <c r="E38">
        <v>1167.84</v>
      </c>
      <c r="F38">
        <v>19.82115471</v>
      </c>
      <c r="I38">
        <v>4</v>
      </c>
      <c r="J38">
        <v>27</v>
      </c>
      <c r="K38">
        <v>4.2102</v>
      </c>
      <c r="L38">
        <v>1751.76</v>
      </c>
      <c r="M38">
        <v>22.12896195</v>
      </c>
      <c r="P38">
        <v>4</v>
      </c>
      <c r="Q38">
        <v>27</v>
      </c>
      <c r="R38">
        <v>4.2102</v>
      </c>
      <c r="S38">
        <v>1751.76</v>
      </c>
      <c r="T38">
        <v>22.12896195</v>
      </c>
    </row>
    <row r="39" spans="1:20" ht="12.75">
      <c r="A39">
        <v>29</v>
      </c>
      <c r="B39">
        <v>2</v>
      </c>
      <c r="C39">
        <v>128</v>
      </c>
      <c r="D39">
        <v>3.7269</v>
      </c>
      <c r="E39">
        <v>8304.64</v>
      </c>
      <c r="F39">
        <v>118.5119747</v>
      </c>
      <c r="I39">
        <v>4</v>
      </c>
      <c r="J39">
        <v>57</v>
      </c>
      <c r="K39">
        <v>4.5363</v>
      </c>
      <c r="L39">
        <v>3698.16</v>
      </c>
      <c r="M39">
        <v>43.3583845</v>
      </c>
      <c r="P39">
        <v>4</v>
      </c>
      <c r="Q39">
        <v>57</v>
      </c>
      <c r="R39">
        <v>4.5363</v>
      </c>
      <c r="S39">
        <v>3698.16</v>
      </c>
      <c r="T39">
        <v>43.3583845</v>
      </c>
    </row>
    <row r="40" spans="1:20" ht="12.75">
      <c r="A40">
        <v>30</v>
      </c>
      <c r="B40">
        <v>4</v>
      </c>
      <c r="C40">
        <v>61</v>
      </c>
      <c r="D40">
        <v>2.7839</v>
      </c>
      <c r="E40">
        <v>3957.68</v>
      </c>
      <c r="F40">
        <v>75.60947261</v>
      </c>
      <c r="I40">
        <v>4</v>
      </c>
      <c r="J40">
        <v>69</v>
      </c>
      <c r="K40">
        <v>4.4097</v>
      </c>
      <c r="L40">
        <v>4476.72</v>
      </c>
      <c r="M40">
        <v>53.99332227</v>
      </c>
      <c r="P40">
        <v>4</v>
      </c>
      <c r="Q40">
        <v>69</v>
      </c>
      <c r="R40">
        <v>4.4097</v>
      </c>
      <c r="S40">
        <v>4476.72</v>
      </c>
      <c r="T40">
        <v>53.99332227</v>
      </c>
    </row>
    <row r="41" spans="1:20" ht="12.75">
      <c r="A41">
        <v>31</v>
      </c>
      <c r="B41">
        <v>2</v>
      </c>
      <c r="C41">
        <v>130</v>
      </c>
      <c r="D41">
        <v>3.3383</v>
      </c>
      <c r="E41">
        <v>8434.4</v>
      </c>
      <c r="F41">
        <v>134.3748507</v>
      </c>
      <c r="I41">
        <v>4</v>
      </c>
      <c r="J41">
        <v>61</v>
      </c>
      <c r="K41">
        <v>2.7839</v>
      </c>
      <c r="L41">
        <v>3957.68</v>
      </c>
      <c r="M41">
        <v>75.60947261</v>
      </c>
      <c r="P41">
        <v>4</v>
      </c>
      <c r="Q41">
        <v>61</v>
      </c>
      <c r="R41">
        <v>2.7839</v>
      </c>
      <c r="S41">
        <v>3957.68</v>
      </c>
      <c r="T41">
        <v>75.60947261</v>
      </c>
    </row>
    <row r="42" spans="1:20" ht="12.75">
      <c r="A42">
        <v>32</v>
      </c>
      <c r="B42">
        <v>5</v>
      </c>
      <c r="C42">
        <v>28</v>
      </c>
      <c r="D42">
        <v>3.6412</v>
      </c>
      <c r="E42">
        <v>1816.64</v>
      </c>
      <c r="F42">
        <v>26.53465846</v>
      </c>
      <c r="I42">
        <v>4</v>
      </c>
      <c r="J42">
        <v>162</v>
      </c>
      <c r="K42">
        <v>4.0545</v>
      </c>
      <c r="L42">
        <v>10510.56</v>
      </c>
      <c r="M42">
        <v>137.8725203</v>
      </c>
      <c r="P42">
        <v>4</v>
      </c>
      <c r="Q42">
        <v>162</v>
      </c>
      <c r="R42">
        <v>4.0545</v>
      </c>
      <c r="S42">
        <v>10510.56</v>
      </c>
      <c r="T42">
        <v>137.8725203</v>
      </c>
    </row>
    <row r="43" spans="1:20" ht="12.75">
      <c r="A43">
        <v>33</v>
      </c>
      <c r="B43">
        <v>3</v>
      </c>
      <c r="C43">
        <v>223</v>
      </c>
      <c r="E43">
        <v>14468.24</v>
      </c>
      <c r="F43" t="e">
        <v>#DIV/0!</v>
      </c>
      <c r="I43">
        <v>5</v>
      </c>
      <c r="J43">
        <v>4</v>
      </c>
      <c r="K43">
        <v>3.6015</v>
      </c>
      <c r="L43">
        <v>259.52</v>
      </c>
      <c r="M43">
        <v>3.832450701</v>
      </c>
      <c r="P43">
        <v>5</v>
      </c>
      <c r="Q43">
        <v>4</v>
      </c>
      <c r="R43">
        <v>3.6015</v>
      </c>
      <c r="S43">
        <v>259.52</v>
      </c>
      <c r="T43">
        <v>3.832450701</v>
      </c>
    </row>
    <row r="44" spans="1:20" ht="12.75">
      <c r="A44">
        <v>34</v>
      </c>
      <c r="B44">
        <v>2</v>
      </c>
      <c r="C44">
        <v>59</v>
      </c>
      <c r="D44">
        <v>3.2902</v>
      </c>
      <c r="E44">
        <v>3827.92</v>
      </c>
      <c r="F44">
        <v>61.8770668</v>
      </c>
      <c r="I44">
        <v>5</v>
      </c>
      <c r="J44">
        <v>12</v>
      </c>
      <c r="K44">
        <v>3.4351</v>
      </c>
      <c r="L44">
        <v>778.56</v>
      </c>
      <c r="M44">
        <v>12.05429641</v>
      </c>
      <c r="P44">
        <v>5</v>
      </c>
      <c r="Q44">
        <v>12</v>
      </c>
      <c r="R44">
        <v>3.4351</v>
      </c>
      <c r="S44">
        <v>778.56</v>
      </c>
      <c r="T44">
        <v>12.05429641</v>
      </c>
    </row>
    <row r="45" spans="1:20" ht="12.75">
      <c r="A45">
        <v>35</v>
      </c>
      <c r="B45">
        <v>3</v>
      </c>
      <c r="C45">
        <v>130</v>
      </c>
      <c r="D45">
        <v>2.9654</v>
      </c>
      <c r="E45">
        <v>8434.4</v>
      </c>
      <c r="F45">
        <v>151.2725312</v>
      </c>
      <c r="I45">
        <v>5</v>
      </c>
      <c r="J45">
        <v>18</v>
      </c>
      <c r="K45">
        <v>3.1336</v>
      </c>
      <c r="L45">
        <v>1167.84</v>
      </c>
      <c r="M45">
        <v>19.82115471</v>
      </c>
      <c r="P45">
        <v>5</v>
      </c>
      <c r="Q45">
        <v>18</v>
      </c>
      <c r="R45">
        <v>3.1336</v>
      </c>
      <c r="S45">
        <v>1167.84</v>
      </c>
      <c r="T45">
        <v>19.82115471</v>
      </c>
    </row>
    <row r="46" spans="1:20" ht="12.75">
      <c r="A46">
        <v>36</v>
      </c>
      <c r="B46">
        <v>1</v>
      </c>
      <c r="C46">
        <v>81</v>
      </c>
      <c r="E46">
        <v>5255.28</v>
      </c>
      <c r="F46" t="e">
        <v>#DIV/0!</v>
      </c>
      <c r="I46">
        <v>5</v>
      </c>
      <c r="J46">
        <v>28</v>
      </c>
      <c r="K46">
        <v>3.6412</v>
      </c>
      <c r="L46">
        <v>1816.64</v>
      </c>
      <c r="M46">
        <v>26.53465846</v>
      </c>
      <c r="P46">
        <v>5</v>
      </c>
      <c r="Q46">
        <v>28</v>
      </c>
      <c r="R46">
        <v>3.6412</v>
      </c>
      <c r="S46">
        <v>1816.64</v>
      </c>
      <c r="T46">
        <v>26.53465846</v>
      </c>
    </row>
    <row r="47" spans="1:20" ht="12.75">
      <c r="A47">
        <v>37</v>
      </c>
      <c r="B47">
        <v>2</v>
      </c>
      <c r="C47">
        <v>62</v>
      </c>
      <c r="D47">
        <v>3.2218</v>
      </c>
      <c r="E47">
        <v>4022.56</v>
      </c>
      <c r="F47">
        <v>66.40382817</v>
      </c>
      <c r="I47">
        <v>5</v>
      </c>
      <c r="J47">
        <v>49</v>
      </c>
      <c r="K47">
        <v>4.3706</v>
      </c>
      <c r="L47">
        <v>3179.12</v>
      </c>
      <c r="M47">
        <v>38.68610653</v>
      </c>
      <c r="P47">
        <v>5</v>
      </c>
      <c r="Q47">
        <v>49</v>
      </c>
      <c r="R47">
        <v>4.3706</v>
      </c>
      <c r="S47">
        <v>3179.12</v>
      </c>
      <c r="T47">
        <v>38.68610653</v>
      </c>
    </row>
    <row r="48" spans="1:20" ht="12.75">
      <c r="A48">
        <v>38</v>
      </c>
      <c r="B48">
        <v>4</v>
      </c>
      <c r="C48">
        <v>22</v>
      </c>
      <c r="D48">
        <v>4.0375</v>
      </c>
      <c r="E48">
        <v>1427.36</v>
      </c>
      <c r="F48">
        <v>18.80226417</v>
      </c>
      <c r="I48">
        <v>5</v>
      </c>
      <c r="J48">
        <v>23</v>
      </c>
      <c r="K48">
        <v>3.5</v>
      </c>
      <c r="L48">
        <v>1492.24</v>
      </c>
      <c r="M48">
        <v>22.67565269</v>
      </c>
      <c r="P48">
        <v>5</v>
      </c>
      <c r="Q48">
        <v>23</v>
      </c>
      <c r="R48">
        <v>3.5</v>
      </c>
      <c r="S48">
        <v>1492.24</v>
      </c>
      <c r="T48">
        <v>22.67565269</v>
      </c>
    </row>
    <row r="49" spans="1:20" ht="12.75">
      <c r="A49">
        <v>39</v>
      </c>
      <c r="B49">
        <v>1</v>
      </c>
      <c r="C49">
        <v>15</v>
      </c>
      <c r="E49">
        <v>973.2</v>
      </c>
      <c r="F49" t="e">
        <v>#DIV/0!</v>
      </c>
      <c r="I49">
        <v>5</v>
      </c>
      <c r="J49">
        <v>10</v>
      </c>
      <c r="K49">
        <v>3.5</v>
      </c>
      <c r="L49">
        <v>648.8</v>
      </c>
      <c r="M49">
        <v>9.858979429</v>
      </c>
      <c r="P49">
        <v>5</v>
      </c>
      <c r="Q49">
        <v>10</v>
      </c>
      <c r="R49">
        <v>3.5</v>
      </c>
      <c r="S49">
        <v>648.8</v>
      </c>
      <c r="T49">
        <v>9.858979429</v>
      </c>
    </row>
    <row r="50" spans="1:20" ht="12.75">
      <c r="A50">
        <v>40</v>
      </c>
      <c r="B50">
        <v>3</v>
      </c>
      <c r="C50">
        <v>88</v>
      </c>
      <c r="D50">
        <v>3.2623</v>
      </c>
      <c r="E50">
        <v>5709.44</v>
      </c>
      <c r="F50">
        <v>93.08051571</v>
      </c>
      <c r="I50">
        <v>5</v>
      </c>
      <c r="J50">
        <v>20</v>
      </c>
      <c r="K50">
        <v>3.5</v>
      </c>
      <c r="L50">
        <v>1297.6</v>
      </c>
      <c r="M50">
        <v>19.71795886</v>
      </c>
      <c r="P50">
        <v>5</v>
      </c>
      <c r="Q50">
        <v>20</v>
      </c>
      <c r="R50">
        <v>3.5</v>
      </c>
      <c r="S50">
        <v>1297.6</v>
      </c>
      <c r="T50">
        <v>19.71795886</v>
      </c>
    </row>
  </sheetData>
  <printOptions/>
  <pageMargins left="0.75" right="0.75" top="1" bottom="1" header="0.4921259845" footer="0.4921259845"/>
  <pageSetup orientation="portrait" paperSize="9" r:id="rId1"/>
</worksheet>
</file>

<file path=xl/worksheets/sheet4.xml><?xml version="1.0" encoding="utf-8"?>
<worksheet xmlns="http://schemas.openxmlformats.org/spreadsheetml/2006/main" xmlns:r="http://schemas.openxmlformats.org/officeDocument/2006/relationships">
  <dimension ref="B1:C1"/>
  <sheetViews>
    <sheetView workbookViewId="0" topLeftCell="A1">
      <selection activeCell="I9" sqref="I9"/>
    </sheetView>
  </sheetViews>
  <sheetFormatPr defaultColWidth="9.00390625" defaultRowHeight="12.75"/>
  <cols>
    <col min="1" max="16384" width="9.125" style="5" customWidth="1"/>
  </cols>
  <sheetData>
    <row r="1" spans="2:3" ht="12.75">
      <c r="B1" s="6"/>
      <c r="C1" s="6"/>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Masaryk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Mycorrhizal Lab</dc:creator>
  <cp:keywords/>
  <dc:description/>
  <cp:lastModifiedBy>Mycorrhizal Lab</cp:lastModifiedBy>
  <dcterms:created xsi:type="dcterms:W3CDTF">2000-11-09T11:19:02Z</dcterms:created>
  <dcterms:modified xsi:type="dcterms:W3CDTF">2007-10-19T08:33:37Z</dcterms:modified>
  <cp:category/>
  <cp:version/>
  <cp:contentType/>
  <cp:contentStatus/>
</cp:coreProperties>
</file>