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08"/>
  <workbookPr defaultThemeVersion="166925"/>
  <xr:revisionPtr revIDLastSave="150" documentId="11_1D35835239EA02D8866C59540D76025E59274D9B" xr6:coauthVersionLast="45" xr6:coauthVersionMax="45" xr10:uidLastSave="{95EA2E2C-F46D-49CD-B248-F75C66977CA2}"/>
  <bookViews>
    <workbookView xWindow="-120" yWindow="-120" windowWidth="15600" windowHeight="11760" firstSheet="1" activeTab="2" xr2:uid="{00000000-000D-0000-FFFF-FFFF00000000}"/>
  </bookViews>
  <sheets>
    <sheet name="Strukturovaná populace" sheetId="1" r:id="rId1"/>
    <sheet name="Soustavy rovnic - determinanty" sheetId="2" r:id="rId2"/>
    <sheet name="Soustavy rovnic - eliminace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38" i="2" l="1"/>
  <c r="AM37" i="2"/>
  <c r="AM36" i="2"/>
  <c r="AM35" i="2"/>
  <c r="AM34" i="2"/>
  <c r="AG38" i="2"/>
  <c r="AG37" i="2"/>
  <c r="AG36" i="2"/>
  <c r="AG35" i="2"/>
  <c r="AG34" i="2"/>
  <c r="AA38" i="2"/>
  <c r="AA37" i="2"/>
  <c r="AA36" i="2"/>
  <c r="AA35" i="2"/>
  <c r="AA34" i="2"/>
  <c r="U38" i="2"/>
  <c r="U37" i="2"/>
  <c r="U36" i="2"/>
  <c r="U35" i="2"/>
  <c r="U34" i="2"/>
  <c r="O38" i="2"/>
  <c r="O37" i="2"/>
  <c r="O36" i="2"/>
  <c r="O35" i="2"/>
  <c r="O34" i="2"/>
  <c r="AL38" i="2"/>
  <c r="AK38" i="2"/>
  <c r="AJ38" i="2"/>
  <c r="AI38" i="2"/>
  <c r="AL37" i="2"/>
  <c r="AK37" i="2"/>
  <c r="AJ37" i="2"/>
  <c r="AI37" i="2"/>
  <c r="AL36" i="2"/>
  <c r="AK36" i="2"/>
  <c r="AJ36" i="2"/>
  <c r="AI36" i="2"/>
  <c r="AL35" i="2"/>
  <c r="AK35" i="2"/>
  <c r="AJ35" i="2"/>
  <c r="AI35" i="2"/>
  <c r="AL34" i="2"/>
  <c r="AK34" i="2"/>
  <c r="AJ34" i="2"/>
  <c r="AI34" i="2"/>
  <c r="AH38" i="2"/>
  <c r="AF38" i="2"/>
  <c r="AE38" i="2"/>
  <c r="AD38" i="2"/>
  <c r="AH37" i="2"/>
  <c r="AF37" i="2"/>
  <c r="AE37" i="2"/>
  <c r="AD37" i="2"/>
  <c r="AH36" i="2"/>
  <c r="AF36" i="2"/>
  <c r="AE36" i="2"/>
  <c r="AD36" i="2"/>
  <c r="AH35" i="2"/>
  <c r="AF35" i="2"/>
  <c r="AE35" i="2"/>
  <c r="AD35" i="2"/>
  <c r="AH34" i="2"/>
  <c r="AF34" i="2"/>
  <c r="AE34" i="2"/>
  <c r="AD34" i="2"/>
  <c r="AC38" i="2"/>
  <c r="AB38" i="2"/>
  <c r="Z38" i="2"/>
  <c r="Y38" i="2"/>
  <c r="AC37" i="2"/>
  <c r="AB37" i="2"/>
  <c r="Z37" i="2"/>
  <c r="Y37" i="2"/>
  <c r="AC36" i="2"/>
  <c r="AB36" i="2"/>
  <c r="Z36" i="2"/>
  <c r="Y36" i="2"/>
  <c r="AC35" i="2"/>
  <c r="AB35" i="2"/>
  <c r="Z35" i="2"/>
  <c r="Y35" i="2"/>
  <c r="AC34" i="2"/>
  <c r="AB34" i="2"/>
  <c r="Z34" i="2"/>
  <c r="Y34" i="2"/>
  <c r="X38" i="2"/>
  <c r="W38" i="2"/>
  <c r="V38" i="2"/>
  <c r="T38" i="2"/>
  <c r="X37" i="2"/>
  <c r="W37" i="2"/>
  <c r="V37" i="2"/>
  <c r="T37" i="2"/>
  <c r="X36" i="2"/>
  <c r="W36" i="2"/>
  <c r="V36" i="2"/>
  <c r="T36" i="2"/>
  <c r="X35" i="2"/>
  <c r="W35" i="2"/>
  <c r="V35" i="2"/>
  <c r="T35" i="2"/>
  <c r="X34" i="2"/>
  <c r="W34" i="2"/>
  <c r="V34" i="2"/>
  <c r="T34" i="2"/>
  <c r="S38" i="2"/>
  <c r="R38" i="2"/>
  <c r="Q38" i="2"/>
  <c r="P38" i="2"/>
  <c r="S37" i="2"/>
  <c r="R37" i="2"/>
  <c r="Q37" i="2"/>
  <c r="P37" i="2"/>
  <c r="S36" i="2"/>
  <c r="R36" i="2"/>
  <c r="Q36" i="2"/>
  <c r="P36" i="2"/>
  <c r="S35" i="2"/>
  <c r="R35" i="2"/>
  <c r="Q35" i="2"/>
  <c r="P35" i="2"/>
  <c r="S34" i="2"/>
  <c r="R34" i="2"/>
  <c r="Q34" i="2"/>
  <c r="P34" i="2"/>
  <c r="N38" i="2"/>
  <c r="M38" i="2"/>
  <c r="L38" i="2"/>
  <c r="K38" i="2"/>
  <c r="J38" i="2"/>
  <c r="N37" i="2"/>
  <c r="M37" i="2"/>
  <c r="L37" i="2"/>
  <c r="K37" i="2"/>
  <c r="J37" i="2"/>
  <c r="N36" i="2"/>
  <c r="M36" i="2"/>
  <c r="L36" i="2"/>
  <c r="K36" i="2"/>
  <c r="J36" i="2"/>
  <c r="N35" i="2"/>
  <c r="M35" i="2"/>
  <c r="L35" i="2"/>
  <c r="K35" i="2"/>
  <c r="J35" i="2"/>
  <c r="N34" i="2"/>
  <c r="M34" i="2"/>
  <c r="L34" i="2"/>
  <c r="K34" i="2"/>
  <c r="J34" i="2"/>
  <c r="N39" i="2" s="1"/>
  <c r="A7" i="3"/>
  <c r="S39" i="2" l="1"/>
  <c r="H40" i="2"/>
  <c r="X39" i="2"/>
  <c r="H41" i="2" s="1"/>
  <c r="AC39" i="2"/>
  <c r="H42" i="2" s="1"/>
  <c r="AH39" i="2"/>
  <c r="H43" i="2" s="1"/>
  <c r="AM39" i="2"/>
  <c r="H44" i="2" s="1"/>
  <c r="A10" i="3"/>
  <c r="A9" i="3"/>
  <c r="A8" i="3"/>
  <c r="E10" i="3"/>
  <c r="D10" i="3"/>
  <c r="C10" i="3"/>
  <c r="B10" i="3"/>
  <c r="B13" i="3" s="1"/>
  <c r="E9" i="3"/>
  <c r="D9" i="3"/>
  <c r="C9" i="3"/>
  <c r="B9" i="3"/>
  <c r="B15" i="3" s="1"/>
  <c r="E8" i="3"/>
  <c r="D8" i="3"/>
  <c r="C8" i="3"/>
  <c r="B8" i="3"/>
  <c r="B14" i="3" s="1"/>
  <c r="E7" i="3"/>
  <c r="D7" i="3"/>
  <c r="C7" i="3"/>
  <c r="B7" i="3"/>
  <c r="B12" i="3" s="1"/>
  <c r="B4" i="1"/>
  <c r="A4" i="1"/>
  <c r="B3" i="1"/>
  <c r="A3" i="1"/>
  <c r="AB25" i="2"/>
  <c r="AB24" i="2"/>
  <c r="AB23" i="2"/>
  <c r="AB22" i="2"/>
  <c r="W25" i="2"/>
  <c r="W24" i="2"/>
  <c r="W23" i="2"/>
  <c r="W22" i="2"/>
  <c r="R25" i="2"/>
  <c r="R24" i="2"/>
  <c r="R23" i="2"/>
  <c r="R22" i="2"/>
  <c r="M25" i="2"/>
  <c r="M24" i="2"/>
  <c r="M23" i="2"/>
  <c r="M22" i="2"/>
  <c r="AA25" i="2"/>
  <c r="Z25" i="2"/>
  <c r="Y25" i="2"/>
  <c r="AA24" i="2"/>
  <c r="Z24" i="2"/>
  <c r="Y24" i="2"/>
  <c r="AA23" i="2"/>
  <c r="Z23" i="2"/>
  <c r="Y23" i="2"/>
  <c r="AA22" i="2"/>
  <c r="Z22" i="2"/>
  <c r="Y22" i="2"/>
  <c r="X25" i="2"/>
  <c r="V25" i="2"/>
  <c r="U25" i="2"/>
  <c r="X24" i="2"/>
  <c r="V24" i="2"/>
  <c r="U24" i="2"/>
  <c r="X23" i="2"/>
  <c r="V23" i="2"/>
  <c r="U23" i="2"/>
  <c r="X22" i="2"/>
  <c r="V22" i="2"/>
  <c r="U22" i="2"/>
  <c r="T25" i="2"/>
  <c r="S25" i="2"/>
  <c r="Q25" i="2"/>
  <c r="T24" i="2"/>
  <c r="S24" i="2"/>
  <c r="Q24" i="2"/>
  <c r="T23" i="2"/>
  <c r="S23" i="2"/>
  <c r="Q23" i="2"/>
  <c r="T22" i="2"/>
  <c r="S22" i="2"/>
  <c r="Q22" i="2"/>
  <c r="P25" i="2"/>
  <c r="O25" i="2"/>
  <c r="N25" i="2"/>
  <c r="P24" i="2"/>
  <c r="O24" i="2"/>
  <c r="N24" i="2"/>
  <c r="P23" i="2"/>
  <c r="O23" i="2"/>
  <c r="N23" i="2"/>
  <c r="P22" i="2"/>
  <c r="O22" i="2"/>
  <c r="N22" i="2"/>
  <c r="L25" i="2"/>
  <c r="L24" i="2"/>
  <c r="L23" i="2"/>
  <c r="L22" i="2"/>
  <c r="K25" i="2"/>
  <c r="K24" i="2"/>
  <c r="K23" i="2"/>
  <c r="K22" i="2"/>
  <c r="J25" i="2"/>
  <c r="J24" i="2"/>
  <c r="J23" i="2"/>
  <c r="J22" i="2"/>
  <c r="I25" i="2"/>
  <c r="I24" i="2"/>
  <c r="I23" i="2"/>
  <c r="I22" i="2"/>
  <c r="S14" i="2"/>
  <c r="S13" i="2"/>
  <c r="S12" i="2"/>
  <c r="O14" i="2"/>
  <c r="O13" i="2"/>
  <c r="O12" i="2"/>
  <c r="K14" i="2"/>
  <c r="K13" i="2"/>
  <c r="K12" i="2"/>
  <c r="R14" i="2"/>
  <c r="Q14" i="2"/>
  <c r="R13" i="2"/>
  <c r="Q13" i="2"/>
  <c r="R12" i="2"/>
  <c r="Q12" i="2"/>
  <c r="P14" i="2"/>
  <c r="N14" i="2"/>
  <c r="P13" i="2"/>
  <c r="N13" i="2"/>
  <c r="P12" i="2"/>
  <c r="N12" i="2"/>
  <c r="M14" i="2"/>
  <c r="L14" i="2"/>
  <c r="M13" i="2"/>
  <c r="L13" i="2"/>
  <c r="M12" i="2"/>
  <c r="L12" i="2"/>
  <c r="J14" i="2"/>
  <c r="J13" i="2"/>
  <c r="J12" i="2"/>
  <c r="I14" i="2"/>
  <c r="I13" i="2"/>
  <c r="I12" i="2"/>
  <c r="H14" i="2"/>
  <c r="H13" i="2"/>
  <c r="H12" i="2"/>
  <c r="L5" i="2"/>
  <c r="L4" i="2"/>
  <c r="K5" i="2"/>
  <c r="K4" i="2"/>
  <c r="I5" i="2"/>
  <c r="I4" i="2"/>
  <c r="J5" i="2"/>
  <c r="J4" i="2"/>
  <c r="G5" i="2"/>
  <c r="H5" i="2"/>
  <c r="H4" i="2"/>
  <c r="G4" i="2"/>
  <c r="J15" i="2"/>
  <c r="S15" i="2"/>
  <c r="F18" i="2"/>
  <c r="P15" i="2"/>
  <c r="F17" i="2"/>
  <c r="M15" i="2"/>
  <c r="F16" i="2"/>
  <c r="H6" i="2"/>
  <c r="L6" i="2"/>
  <c r="E8" i="2"/>
  <c r="J6" i="2"/>
  <c r="E7" i="2"/>
  <c r="E3" i="1" a="1"/>
  <c r="D6" i="1"/>
  <c r="E2" i="1"/>
  <c r="F2" i="1"/>
  <c r="G2" i="1"/>
  <c r="H2" i="1"/>
  <c r="I2" i="1"/>
  <c r="J2" i="1"/>
  <c r="K2" i="1"/>
  <c r="L2" i="1"/>
  <c r="M2" i="1"/>
  <c r="N2" i="1"/>
  <c r="E3" i="1"/>
  <c r="E4" i="1"/>
  <c r="F3" i="1" a="1"/>
  <c r="F3" i="1"/>
  <c r="F4" i="1"/>
  <c r="L26" i="2"/>
  <c r="P26" i="2"/>
  <c r="G27" i="2"/>
  <c r="T26" i="2"/>
  <c r="G28" i="2"/>
  <c r="X26" i="2"/>
  <c r="G29" i="2"/>
  <c r="AB26" i="2"/>
  <c r="G30" i="2"/>
  <c r="C13" i="3" l="1"/>
  <c r="D13" i="3"/>
  <c r="E13" i="3"/>
  <c r="A13" i="3"/>
  <c r="F6" i="1"/>
  <c r="E6" i="1"/>
  <c r="E7" i="1" s="1"/>
  <c r="A12" i="3" l="1"/>
  <c r="A14" i="3"/>
  <c r="A15" i="3"/>
  <c r="E12" i="3"/>
  <c r="E14" i="3"/>
  <c r="E15" i="3"/>
  <c r="D12" i="3"/>
  <c r="D14" i="3"/>
  <c r="D15" i="3"/>
  <c r="C12" i="3"/>
  <c r="C14" i="3"/>
  <c r="C15" i="3"/>
  <c r="F7" i="1"/>
  <c r="C19" i="3" l="1"/>
  <c r="B19" i="3"/>
  <c r="C20" i="3"/>
  <c r="C17" i="3"/>
  <c r="D19" i="3"/>
  <c r="D20" i="3"/>
  <c r="D25" i="3" s="1"/>
  <c r="D17" i="3"/>
  <c r="D22" i="3" s="1"/>
  <c r="E19" i="3"/>
  <c r="E20" i="3"/>
  <c r="E25" i="3" s="1"/>
  <c r="E17" i="3"/>
  <c r="E22" i="3" s="1"/>
  <c r="A19" i="3"/>
  <c r="A20" i="3"/>
  <c r="A25" i="3" s="1"/>
  <c r="A17" i="3"/>
  <c r="A22" i="3" s="1"/>
  <c r="G3" i="1" a="1"/>
  <c r="G3" i="1"/>
  <c r="G4" i="1"/>
  <c r="G6" i="1"/>
  <c r="G7" i="1"/>
  <c r="H3" i="1" a="1"/>
  <c r="H3" i="1"/>
  <c r="H4" i="1"/>
  <c r="H6" i="1"/>
  <c r="H7" i="1"/>
  <c r="I3" i="1" a="1"/>
  <c r="I3" i="1"/>
  <c r="I4" i="1"/>
  <c r="I6" i="1"/>
  <c r="I7" i="1"/>
  <c r="J3" i="1" a="1"/>
  <c r="J3" i="1"/>
  <c r="J4" i="1"/>
  <c r="J6" i="1"/>
  <c r="J7" i="1"/>
  <c r="K3" i="1" a="1"/>
  <c r="K3" i="1"/>
  <c r="K4" i="1"/>
  <c r="K6" i="1"/>
  <c r="K7" i="1"/>
  <c r="L3" i="1" a="1"/>
  <c r="L3" i="1"/>
  <c r="L4" i="1"/>
  <c r="L6" i="1"/>
  <c r="L7" i="1"/>
  <c r="M3" i="1" a="1"/>
  <c r="M3" i="1"/>
  <c r="M4" i="1"/>
  <c r="M6" i="1"/>
  <c r="M7" i="1"/>
  <c r="N3" i="1" a="1"/>
  <c r="N3" i="1"/>
  <c r="N4" i="1"/>
  <c r="N6" i="1"/>
  <c r="N7" i="1"/>
  <c r="A24" i="3" l="1"/>
  <c r="A18" i="3"/>
  <c r="E24" i="3"/>
  <c r="E18" i="3"/>
  <c r="D24" i="3"/>
  <c r="D18" i="3"/>
  <c r="D23" i="3" s="1"/>
  <c r="C25" i="3"/>
  <c r="C22" i="3" s="1"/>
  <c r="B17" i="3"/>
  <c r="B20" i="3"/>
  <c r="B25" i="3" s="1"/>
  <c r="B24" i="3" s="1"/>
  <c r="B18" i="3"/>
  <c r="B23" i="3" s="1"/>
  <c r="C24" i="3"/>
  <c r="C18" i="3"/>
  <c r="C23" i="3" s="1"/>
  <c r="B22" i="3" l="1"/>
  <c r="E23" i="3"/>
  <c r="A23" i="3"/>
</calcChain>
</file>

<file path=xl/sharedStrings.xml><?xml version="1.0" encoding="utf-8"?>
<sst xmlns="http://schemas.openxmlformats.org/spreadsheetml/2006/main" count="36" uniqueCount="23">
  <si>
    <t>Vývoj populace strukturované do dvou tříd</t>
  </si>
  <si>
    <t>Projekční matice</t>
  </si>
  <si>
    <t>Čas:</t>
  </si>
  <si>
    <t>Census:</t>
  </si>
  <si>
    <t>Relativní přírustek:</t>
  </si>
  <si>
    <t>Plodnost:</t>
  </si>
  <si>
    <t>P(maturace)</t>
  </si>
  <si>
    <t>P(přežití juvenilních)</t>
  </si>
  <si>
    <t>P(přežití plodných)</t>
  </si>
  <si>
    <t>Řešení soustav rovnic</t>
  </si>
  <si>
    <t>2 neznámé:</t>
  </si>
  <si>
    <t>Matice soustavy</t>
  </si>
  <si>
    <t>Pravé strany</t>
  </si>
  <si>
    <t>Determinanty:</t>
  </si>
  <si>
    <t>Řešení:</t>
  </si>
  <si>
    <t>3 neznámé:</t>
  </si>
  <si>
    <t>4 neznámé:</t>
  </si>
  <si>
    <t>5 neznámých:</t>
  </si>
  <si>
    <t>Vektor pravých stran</t>
  </si>
  <si>
    <r>
      <t xml:space="preserve"> = x</t>
    </r>
    <r>
      <rPr>
        <vertAlign val="subscript"/>
        <sz val="10"/>
        <rFont val="Arial"/>
        <family val="2"/>
        <charset val="238"/>
      </rPr>
      <t>1</t>
    </r>
  </si>
  <si>
    <r>
      <t xml:space="preserve"> = x</t>
    </r>
    <r>
      <rPr>
        <vertAlign val="subscript"/>
        <sz val="10"/>
        <rFont val="Arial"/>
        <family val="2"/>
        <charset val="238"/>
      </rPr>
      <t>2</t>
    </r>
  </si>
  <si>
    <r>
      <t xml:space="preserve"> = x</t>
    </r>
    <r>
      <rPr>
        <vertAlign val="subscript"/>
        <sz val="10"/>
        <rFont val="Arial"/>
        <family val="2"/>
        <charset val="238"/>
      </rPr>
      <t>3</t>
    </r>
  </si>
  <si>
    <r>
      <t xml:space="preserve"> = x</t>
    </r>
    <r>
      <rPr>
        <vertAlign val="subscript"/>
        <sz val="10"/>
        <rFont val="Arial"/>
        <family val="2"/>
        <charset val="238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</si>
</sst>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b/>
      <sz val="12"/>
      <color indexed="62"/>
      <name val="Arial"/>
      <charset val="238"/>
    </font>
    <font>
      <sz val="10"/>
      <color rgb="FF000000"/>
      <name val="Arial"/>
      <charset val="238"/>
    </font>
    <font>
      <vertAlign val="subscript"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 applyAlignment="1">
      <alignment horizontal="center" vertical="center" wrapText="1"/>
    </xf>
    <xf numFmtId="0" fontId="0" fillId="6" borderId="0" xfId="0" applyFill="1"/>
    <xf numFmtId="0" fontId="5" fillId="6" borderId="0" xfId="0" applyFont="1" applyFill="1"/>
    <xf numFmtId="0" fontId="7" fillId="7" borderId="0" xfId="0" quotePrefix="1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7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Vývoj velikosti strukturované populace</a:t>
            </a:r>
          </a:p>
        </c:rich>
      </c:tx>
      <c:layout>
        <c:manualLayout>
          <c:xMode val="edge"/>
          <c:yMode val="edge"/>
          <c:x val="0.21844001889408649"/>
          <c:y val="3.3248123361726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8884306965186"/>
          <c:y val="0.20460383607216584"/>
          <c:w val="0.69645486543504187"/>
          <c:h val="0.64961717952912656"/>
        </c:manualLayout>
      </c:layout>
      <c:scatterChart>
        <c:scatterStyle val="smoothMarker"/>
        <c:varyColors val="0"/>
        <c:ser>
          <c:idx val="0"/>
          <c:order val="0"/>
          <c:tx>
            <c:v>Mladí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'Strukturovaná populace'!$D$2:$N$2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'Strukturovaná populace'!$D$3:$N$3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1.2</c:v>
                </c:pt>
                <c:pt idx="3">
                  <c:v>0.24</c:v>
                </c:pt>
                <c:pt idx="4">
                  <c:v>1.488</c:v>
                </c:pt>
                <c:pt idx="5">
                  <c:v>0.58560000000000001</c:v>
                </c:pt>
                <c:pt idx="6">
                  <c:v>1.90272</c:v>
                </c:pt>
                <c:pt idx="7">
                  <c:v>1.083264</c:v>
                </c:pt>
                <c:pt idx="8">
                  <c:v>2.4999167999999998</c:v>
                </c:pt>
                <c:pt idx="9">
                  <c:v>1.79990016</c:v>
                </c:pt>
                <c:pt idx="10">
                  <c:v>3.3598801919999999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26-4414-A2F9-27DEF38F37A0}"/>
            </c:ext>
          </c:extLst>
        </c:ser>
        <c:ser>
          <c:idx val="1"/>
          <c:order val="1"/>
          <c:tx>
            <c:v>Plodní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'Strukturovaná populace'!$D$2:$N$2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'Strukturovaná populace'!$D$4:$N$4</c:f>
              <c:numCache>
                <c:formatCode>General</c:formatCode>
                <c:ptCount val="11"/>
                <c:pt idx="0">
                  <c:v>0</c:v>
                </c:pt>
                <c:pt idx="1">
                  <c:v>0.6</c:v>
                </c:pt>
                <c:pt idx="2">
                  <c:v>0.12</c:v>
                </c:pt>
                <c:pt idx="3">
                  <c:v>0.74399999999999999</c:v>
                </c:pt>
                <c:pt idx="4">
                  <c:v>0.2928</c:v>
                </c:pt>
                <c:pt idx="5">
                  <c:v>0.95135999999999998</c:v>
                </c:pt>
                <c:pt idx="6">
                  <c:v>0.541632</c:v>
                </c:pt>
                <c:pt idx="7">
                  <c:v>1.2499583999999999</c:v>
                </c:pt>
                <c:pt idx="8">
                  <c:v>0.89995007999999999</c:v>
                </c:pt>
                <c:pt idx="9">
                  <c:v>1.6799400959999999</c:v>
                </c:pt>
                <c:pt idx="10">
                  <c:v>1.4159281151999998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26-4414-A2F9-27DEF38F3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09728"/>
        <c:axId val="164629888"/>
      </c:scatterChart>
      <c:valAx>
        <c:axId val="16480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Čas</a:t>
                </a:r>
              </a:p>
            </c:rich>
          </c:tx>
          <c:layout>
            <c:manualLayout>
              <c:xMode val="edge"/>
              <c:yMode val="edge"/>
              <c:x val="0.45957510468625984"/>
              <c:y val="0.8874691389630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629888"/>
        <c:crosses val="autoZero"/>
        <c:crossBetween val="midCat"/>
      </c:valAx>
      <c:valAx>
        <c:axId val="16462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Počet</a:t>
                </a:r>
              </a:p>
            </c:rich>
          </c:tx>
          <c:layout>
            <c:manualLayout>
              <c:xMode val="edge"/>
              <c:yMode val="edge"/>
              <c:x val="3.2624158665999929E-2"/>
              <c:y val="0.47058882296598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809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66786717069377"/>
          <c:y val="0.4680312750150793"/>
          <c:w val="0.12198598457721713"/>
          <c:h val="0.12531984959420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49212598450000006" footer="0.4921259845000000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Vývoj struktury populace</a:t>
            </a:r>
          </a:p>
        </c:rich>
      </c:tx>
      <c:layout>
        <c:manualLayout>
          <c:xMode val="edge"/>
          <c:yMode val="edge"/>
          <c:x val="0.36079545454545453"/>
          <c:y val="3.405572755417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3409090909091"/>
          <c:y val="0.21362229102167185"/>
          <c:w val="0.70028409090909094"/>
          <c:h val="0.54489164086687314"/>
        </c:manualLayout>
      </c:layout>
      <c:areaChart>
        <c:grouping val="percentStacked"/>
        <c:varyColors val="0"/>
        <c:ser>
          <c:idx val="1"/>
          <c:order val="0"/>
          <c:tx>
            <c:v>Mladí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'Strukturovaná populace'!$D$2:$N$2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'Strukturovaná populace'!$D$3:$N$3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1.2</c:v>
                </c:pt>
                <c:pt idx="3">
                  <c:v>0.24</c:v>
                </c:pt>
                <c:pt idx="4">
                  <c:v>1.488</c:v>
                </c:pt>
                <c:pt idx="5">
                  <c:v>0.58560000000000001</c:v>
                </c:pt>
                <c:pt idx="6">
                  <c:v>1.90272</c:v>
                </c:pt>
                <c:pt idx="7">
                  <c:v>1.083264</c:v>
                </c:pt>
                <c:pt idx="8">
                  <c:v>2.4999167999999998</c:v>
                </c:pt>
                <c:pt idx="9">
                  <c:v>1.79990016</c:v>
                </c:pt>
                <c:pt idx="10">
                  <c:v>3.3598801919999999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0-44DD-B1D8-C336465DD3CC}"/>
            </c:ext>
          </c:extLst>
        </c:ser>
        <c:ser>
          <c:idx val="2"/>
          <c:order val="1"/>
          <c:tx>
            <c:v>Plodní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'Strukturovaná populace'!$D$2:$N$2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'Strukturovaná populace'!$D$4:$N$4</c:f>
              <c:numCache>
                <c:formatCode>General</c:formatCode>
                <c:ptCount val="11"/>
                <c:pt idx="0">
                  <c:v>0</c:v>
                </c:pt>
                <c:pt idx="1">
                  <c:v>0.6</c:v>
                </c:pt>
                <c:pt idx="2">
                  <c:v>0.12</c:v>
                </c:pt>
                <c:pt idx="3">
                  <c:v>0.74399999999999999</c:v>
                </c:pt>
                <c:pt idx="4">
                  <c:v>0.2928</c:v>
                </c:pt>
                <c:pt idx="5">
                  <c:v>0.95135999999999998</c:v>
                </c:pt>
                <c:pt idx="6">
                  <c:v>0.541632</c:v>
                </c:pt>
                <c:pt idx="7">
                  <c:v>1.2499583999999999</c:v>
                </c:pt>
                <c:pt idx="8">
                  <c:v>0.89995007999999999</c:v>
                </c:pt>
                <c:pt idx="9">
                  <c:v>1.6799400959999999</c:v>
                </c:pt>
                <c:pt idx="10">
                  <c:v>1.4159281151999998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0-44DD-B1D8-C336465D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33152"/>
        <c:axId val="164843520"/>
      </c:areaChart>
      <c:catAx>
        <c:axId val="16483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Čas</a:t>
                </a:r>
              </a:p>
            </c:rich>
          </c:tx>
          <c:layout>
            <c:manualLayout>
              <c:xMode val="edge"/>
              <c:yMode val="edge"/>
              <c:x val="0.49715909090909088"/>
              <c:y val="0.86687306501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8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84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Podíl věkových skupin</a:t>
                </a:r>
              </a:p>
            </c:rich>
          </c:tx>
          <c:layout>
            <c:manualLayout>
              <c:xMode val="edge"/>
              <c:yMode val="edge"/>
              <c:x val="2.6988636363636364E-2"/>
              <c:y val="0.2198142414860682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8331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914772727272729"/>
          <c:y val="0.41486068111455127"/>
          <c:w val="8.9488636363636354E-2"/>
          <c:h val="0.14551083591331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14</xdr:col>
      <xdr:colOff>9525</xdr:colOff>
      <xdr:row>32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2F0E90F3-2519-4983-92AF-B2A136677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33</xdr:row>
      <xdr:rowOff>0</xdr:rowOff>
    </xdr:from>
    <xdr:to>
      <xdr:col>14</xdr:col>
      <xdr:colOff>0</xdr:colOff>
      <xdr:row>52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3978B165-5FD1-49E4-9E6C-FF44B74DE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activeCell="A3" sqref="A3"/>
    </sheetView>
  </sheetViews>
  <sheetFormatPr defaultRowHeight="12.75"/>
  <sheetData>
    <row r="1" spans="1:14" ht="24" customHeight="1">
      <c r="A1" s="6" t="s">
        <v>0</v>
      </c>
    </row>
    <row r="2" spans="1:14">
      <c r="A2" s="2" t="s">
        <v>1</v>
      </c>
      <c r="B2" s="2"/>
      <c r="C2" s="3" t="s">
        <v>2</v>
      </c>
      <c r="D2" s="5">
        <v>0</v>
      </c>
      <c r="E2" s="5">
        <f>D2+1</f>
        <v>1</v>
      </c>
      <c r="F2" s="5">
        <f t="shared" ref="F2:N2" si="0">E2+1</f>
        <v>2</v>
      </c>
      <c r="G2" s="5">
        <f t="shared" si="0"/>
        <v>3</v>
      </c>
      <c r="H2" s="5">
        <f t="shared" si="0"/>
        <v>4</v>
      </c>
      <c r="I2" s="5">
        <f t="shared" si="0"/>
        <v>5</v>
      </c>
      <c r="J2" s="5">
        <f t="shared" si="0"/>
        <v>6</v>
      </c>
      <c r="K2" s="5">
        <f t="shared" si="0"/>
        <v>7</v>
      </c>
      <c r="L2" s="5">
        <f t="shared" si="0"/>
        <v>8</v>
      </c>
      <c r="M2" s="5">
        <f t="shared" si="0"/>
        <v>9</v>
      </c>
      <c r="N2" s="5">
        <f t="shared" si="0"/>
        <v>10</v>
      </c>
    </row>
    <row r="3" spans="1:14">
      <c r="A3" s="17">
        <f>(1-C10)*C11</f>
        <v>0</v>
      </c>
      <c r="B3" s="17">
        <f>C9</f>
        <v>2</v>
      </c>
      <c r="D3" s="4">
        <v>1</v>
      </c>
      <c r="E3">
        <f t="array" ref="E3:E4">MMULT($A$3:$B$4,D3:D4)</f>
        <v>0</v>
      </c>
      <c r="F3">
        <f t="array" ref="F3:F4">MMULT($A$3:$B$4,E3:E4)</f>
        <v>1.2</v>
      </c>
      <c r="G3">
        <f t="array" ref="G3:G4">MMULT($A$3:$B$4,F3:F4)</f>
        <v>0.24</v>
      </c>
      <c r="H3">
        <f t="array" ref="H3:H4">MMULT($A$3:$B$4,G3:G4)</f>
        <v>1.488</v>
      </c>
      <c r="I3">
        <f t="array" ref="I3:I4">MMULT($A$3:$B$4,H3:H4)</f>
        <v>0.58560000000000001</v>
      </c>
      <c r="J3">
        <f t="array" ref="J3:J4">MMULT($A$3:$B$4,I3:I4)</f>
        <v>1.90272</v>
      </c>
      <c r="K3">
        <f t="array" ref="K3:K4">MMULT($A$3:$B$4,J3:J4)</f>
        <v>1.083264</v>
      </c>
      <c r="L3">
        <f t="array" ref="L3:L4">MMULT($A$3:$B$4,K3:K4)</f>
        <v>2.4999167999999998</v>
      </c>
      <c r="M3">
        <f t="array" ref="M3:M4">MMULT($A$3:$B$4,L3:L4)</f>
        <v>1.79990016</v>
      </c>
      <c r="N3">
        <f t="array" ref="N3:N4">MMULT($A$3:$B$4,M3:M4)</f>
        <v>3.3598801919999999</v>
      </c>
    </row>
    <row r="4" spans="1:14">
      <c r="A4" s="17">
        <f>C10*C11</f>
        <v>0.6</v>
      </c>
      <c r="B4" s="17">
        <f>C12</f>
        <v>0.2</v>
      </c>
      <c r="D4" s="4">
        <v>0</v>
      </c>
      <c r="E4">
        <v>0.6</v>
      </c>
      <c r="F4">
        <v>0.12</v>
      </c>
      <c r="G4">
        <v>0.74399999999999999</v>
      </c>
      <c r="H4">
        <v>0.2928</v>
      </c>
      <c r="I4">
        <v>0.95135999999999998</v>
      </c>
      <c r="J4">
        <v>0.541632</v>
      </c>
      <c r="K4">
        <v>1.2499583999999999</v>
      </c>
      <c r="L4">
        <v>0.89995007999999999</v>
      </c>
      <c r="M4">
        <v>1.6799400959999999</v>
      </c>
      <c r="N4">
        <v>1.4159281151999998</v>
      </c>
    </row>
    <row r="6" spans="1:14">
      <c r="C6" s="1" t="s">
        <v>3</v>
      </c>
      <c r="D6">
        <f>D3+D4</f>
        <v>1</v>
      </c>
      <c r="E6">
        <f>E3+E4</f>
        <v>0.6</v>
      </c>
      <c r="F6">
        <f t="shared" ref="F6:N6" si="1">F3+F4</f>
        <v>1.3199999999999998</v>
      </c>
      <c r="G6">
        <f t="shared" si="1"/>
        <v>0.98399999999999999</v>
      </c>
      <c r="H6">
        <f t="shared" si="1"/>
        <v>1.7807999999999999</v>
      </c>
      <c r="I6">
        <f t="shared" si="1"/>
        <v>1.5369600000000001</v>
      </c>
      <c r="J6">
        <f t="shared" si="1"/>
        <v>2.4443519999999999</v>
      </c>
      <c r="K6">
        <f t="shared" si="1"/>
        <v>2.3332223999999999</v>
      </c>
      <c r="L6">
        <f t="shared" si="1"/>
        <v>3.3998668799999998</v>
      </c>
      <c r="M6">
        <f t="shared" si="1"/>
        <v>3.4798402560000001</v>
      </c>
      <c r="N6">
        <f t="shared" si="1"/>
        <v>4.7758083072000002</v>
      </c>
    </row>
    <row r="7" spans="1:14">
      <c r="C7" s="1" t="s">
        <v>4</v>
      </c>
      <c r="E7">
        <f>E6/D6</f>
        <v>0.6</v>
      </c>
      <c r="F7">
        <f t="shared" ref="F7:N7" si="2">F6/E6</f>
        <v>2.1999999999999997</v>
      </c>
      <c r="G7">
        <f t="shared" si="2"/>
        <v>0.74545454545454548</v>
      </c>
      <c r="H7">
        <f t="shared" si="2"/>
        <v>1.8097560975609757</v>
      </c>
      <c r="I7">
        <f t="shared" si="2"/>
        <v>0.86307277628032353</v>
      </c>
      <c r="J7">
        <f t="shared" si="2"/>
        <v>1.5903810118675825</v>
      </c>
      <c r="K7">
        <f t="shared" si="2"/>
        <v>0.95453617154976045</v>
      </c>
      <c r="L7">
        <f t="shared" si="2"/>
        <v>1.4571550830302331</v>
      </c>
      <c r="M7">
        <f t="shared" si="2"/>
        <v>1.0235225021516137</v>
      </c>
      <c r="N7">
        <f t="shared" si="2"/>
        <v>1.3724217078543963</v>
      </c>
    </row>
    <row r="9" spans="1:14">
      <c r="A9" t="s">
        <v>5</v>
      </c>
      <c r="C9" s="4">
        <v>2</v>
      </c>
    </row>
    <row r="10" spans="1:14">
      <c r="A10" t="s">
        <v>6</v>
      </c>
      <c r="C10" s="4">
        <v>1</v>
      </c>
    </row>
    <row r="11" spans="1:14">
      <c r="A11" t="s">
        <v>7</v>
      </c>
      <c r="C11" s="4">
        <v>0.6</v>
      </c>
    </row>
    <row r="12" spans="1:14">
      <c r="A12" t="s">
        <v>8</v>
      </c>
      <c r="C12" s="4">
        <v>0.2</v>
      </c>
    </row>
  </sheetData>
  <phoneticPr fontId="2" type="noConversion"/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4"/>
  <sheetViews>
    <sheetView topLeftCell="A7" workbookViewId="0">
      <selection activeCell="H34" sqref="H34:H38"/>
    </sheetView>
  </sheetViews>
  <sheetFormatPr defaultRowHeight="12.75"/>
  <sheetData>
    <row r="1" spans="1:19" ht="24" customHeight="1">
      <c r="A1" s="6" t="s">
        <v>9</v>
      </c>
    </row>
    <row r="2" spans="1:19">
      <c r="A2" t="s">
        <v>10</v>
      </c>
    </row>
    <row r="3" spans="1:19">
      <c r="B3" s="2"/>
      <c r="C3" s="24" t="s">
        <v>11</v>
      </c>
      <c r="D3" s="2"/>
      <c r="E3" s="24" t="s">
        <v>12</v>
      </c>
      <c r="G3" t="s">
        <v>13</v>
      </c>
    </row>
    <row r="4" spans="1:19">
      <c r="B4" s="4">
        <v>2</v>
      </c>
      <c r="C4" s="4">
        <v>3</v>
      </c>
      <c r="E4" s="4">
        <v>7</v>
      </c>
      <c r="G4" s="7">
        <f>$B$4</f>
        <v>2</v>
      </c>
      <c r="H4" s="8">
        <f>$C$4</f>
        <v>3</v>
      </c>
      <c r="I4" s="7">
        <f>$E$4</f>
        <v>7</v>
      </c>
      <c r="J4" s="8">
        <f>$C$4</f>
        <v>3</v>
      </c>
      <c r="K4" s="7">
        <f>$B$4</f>
        <v>2</v>
      </c>
      <c r="L4" s="7">
        <f>$E$4</f>
        <v>7</v>
      </c>
    </row>
    <row r="5" spans="1:19">
      <c r="B5" s="4">
        <v>1</v>
      </c>
      <c r="C5" s="4">
        <v>2</v>
      </c>
      <c r="E5" s="4">
        <v>4</v>
      </c>
      <c r="G5" s="9">
        <f>$B$5</f>
        <v>1</v>
      </c>
      <c r="H5" s="10">
        <f>$C$5</f>
        <v>2</v>
      </c>
      <c r="I5" s="9">
        <f>$E$5</f>
        <v>4</v>
      </c>
      <c r="J5" s="10">
        <f>$C$5</f>
        <v>2</v>
      </c>
      <c r="K5" s="9">
        <f>$B$5</f>
        <v>1</v>
      </c>
      <c r="L5" s="9">
        <f>$E$5</f>
        <v>4</v>
      </c>
    </row>
    <row r="6" spans="1:19">
      <c r="H6" s="5">
        <f>MDETERM(G4:H5)</f>
        <v>1</v>
      </c>
      <c r="I6" s="5"/>
      <c r="J6" s="5">
        <f>MDETERM(I4:J5)</f>
        <v>2.0000000000000009</v>
      </c>
      <c r="K6" s="5"/>
      <c r="L6" s="5">
        <f>MDETERM(K4:L5)</f>
        <v>1</v>
      </c>
    </row>
    <row r="7" spans="1:19">
      <c r="D7" s="11" t="s">
        <v>14</v>
      </c>
      <c r="E7" s="5">
        <f>J6/H6</f>
        <v>2.0000000000000009</v>
      </c>
    </row>
    <row r="8" spans="1:19">
      <c r="D8" s="5"/>
      <c r="E8" s="5">
        <f>L6/H6</f>
        <v>1</v>
      </c>
    </row>
    <row r="10" spans="1:19">
      <c r="A10" t="s">
        <v>15</v>
      </c>
    </row>
    <row r="11" spans="1:19">
      <c r="B11" s="2"/>
      <c r="C11" s="2"/>
      <c r="D11" s="24" t="s">
        <v>11</v>
      </c>
      <c r="E11" s="2"/>
      <c r="F11" s="24" t="s">
        <v>12</v>
      </c>
      <c r="H11" t="s">
        <v>13</v>
      </c>
    </row>
    <row r="12" spans="1:19">
      <c r="B12" s="4">
        <v>1</v>
      </c>
      <c r="C12" s="4">
        <v>-2</v>
      </c>
      <c r="D12" s="4">
        <v>3</v>
      </c>
      <c r="F12" s="4">
        <v>2</v>
      </c>
      <c r="H12" s="7">
        <f>$B$12</f>
        <v>1</v>
      </c>
      <c r="I12" s="12">
        <f>$C$12</f>
        <v>-2</v>
      </c>
      <c r="J12" s="8">
        <f>$D$12</f>
        <v>3</v>
      </c>
      <c r="K12" s="7">
        <f>$F$12</f>
        <v>2</v>
      </c>
      <c r="L12" s="12">
        <f>$C$12</f>
        <v>-2</v>
      </c>
      <c r="M12" s="8">
        <f>$D$12</f>
        <v>3</v>
      </c>
      <c r="N12" s="7">
        <f>$B$12</f>
        <v>1</v>
      </c>
      <c r="O12" s="7">
        <f>$F$12</f>
        <v>2</v>
      </c>
      <c r="P12" s="8">
        <f>$D$12</f>
        <v>3</v>
      </c>
      <c r="Q12" s="7">
        <f>$B$12</f>
        <v>1</v>
      </c>
      <c r="R12" s="12">
        <f>$C$12</f>
        <v>-2</v>
      </c>
      <c r="S12" s="7">
        <f>$F$12</f>
        <v>2</v>
      </c>
    </row>
    <row r="13" spans="1:19">
      <c r="B13" s="4">
        <v>-3</v>
      </c>
      <c r="C13" s="4">
        <v>2</v>
      </c>
      <c r="D13" s="4">
        <v>-1</v>
      </c>
      <c r="F13" s="4">
        <v>-6</v>
      </c>
      <c r="H13" s="13">
        <f>$B$13</f>
        <v>-3</v>
      </c>
      <c r="I13" s="14">
        <f>$C$13</f>
        <v>2</v>
      </c>
      <c r="J13" s="15">
        <f>$D$13</f>
        <v>-1</v>
      </c>
      <c r="K13" s="13">
        <f>$F$13</f>
        <v>-6</v>
      </c>
      <c r="L13" s="14">
        <f>$C$13</f>
        <v>2</v>
      </c>
      <c r="M13" s="15">
        <f>$D$13</f>
        <v>-1</v>
      </c>
      <c r="N13" s="13">
        <f>$B$13</f>
        <v>-3</v>
      </c>
      <c r="O13" s="13">
        <f>$F$13</f>
        <v>-6</v>
      </c>
      <c r="P13" s="15">
        <f>$D$13</f>
        <v>-1</v>
      </c>
      <c r="Q13" s="13">
        <f>$B$13</f>
        <v>-3</v>
      </c>
      <c r="R13" s="14">
        <f>$C$13</f>
        <v>2</v>
      </c>
      <c r="S13" s="13">
        <f>$F$13</f>
        <v>-6</v>
      </c>
    </row>
    <row r="14" spans="1:19">
      <c r="B14" s="4">
        <v>2</v>
      </c>
      <c r="C14" s="4">
        <v>-1</v>
      </c>
      <c r="D14" s="4">
        <v>-3</v>
      </c>
      <c r="F14" s="4">
        <v>1</v>
      </c>
      <c r="H14" s="9">
        <f>$B$14</f>
        <v>2</v>
      </c>
      <c r="I14" s="16">
        <f>$C$14</f>
        <v>-1</v>
      </c>
      <c r="J14" s="10">
        <f>$D$14</f>
        <v>-3</v>
      </c>
      <c r="K14" s="9">
        <f>$F$14</f>
        <v>1</v>
      </c>
      <c r="L14" s="16">
        <f>$C$14</f>
        <v>-1</v>
      </c>
      <c r="M14" s="10">
        <f>$D$14</f>
        <v>-3</v>
      </c>
      <c r="N14" s="9">
        <f>$B$14</f>
        <v>2</v>
      </c>
      <c r="O14" s="9">
        <f>$F$14</f>
        <v>1</v>
      </c>
      <c r="P14" s="10">
        <f>$D$14</f>
        <v>-3</v>
      </c>
      <c r="Q14" s="9">
        <f>$B$14</f>
        <v>2</v>
      </c>
      <c r="R14" s="16">
        <f>$C$14</f>
        <v>-1</v>
      </c>
      <c r="S14" s="9">
        <f>$F$14</f>
        <v>1</v>
      </c>
    </row>
    <row r="15" spans="1:19">
      <c r="J15" s="5">
        <f>MDETERM(H12:J14)</f>
        <v>12</v>
      </c>
      <c r="K15" s="5"/>
      <c r="L15" s="5"/>
      <c r="M15" s="5">
        <f>MDETERM(K12:M14)</f>
        <v>36</v>
      </c>
      <c r="N15" s="5"/>
      <c r="O15" s="5"/>
      <c r="P15" s="5">
        <f>MDETERM(N12:P14)</f>
        <v>24</v>
      </c>
      <c r="Q15" s="5"/>
      <c r="R15" s="5"/>
      <c r="S15" s="5">
        <f>MDETERM(Q12:S14)</f>
        <v>12</v>
      </c>
    </row>
    <row r="16" spans="1:19">
      <c r="E16" s="11" t="s">
        <v>14</v>
      </c>
      <c r="F16" s="5">
        <f>M15/J15</f>
        <v>3</v>
      </c>
    </row>
    <row r="17" spans="1:28">
      <c r="F17" s="5">
        <f>P15/J15</f>
        <v>2</v>
      </c>
    </row>
    <row r="18" spans="1:28">
      <c r="F18" s="5">
        <f>S15/J15</f>
        <v>1</v>
      </c>
    </row>
    <row r="20" spans="1:28">
      <c r="A20" t="s">
        <v>16</v>
      </c>
    </row>
    <row r="21" spans="1:28">
      <c r="B21" s="34" t="s">
        <v>11</v>
      </c>
      <c r="C21" s="34"/>
      <c r="D21" s="34"/>
      <c r="E21" s="34"/>
      <c r="F21" s="2"/>
      <c r="G21" s="24" t="s">
        <v>12</v>
      </c>
      <c r="I21" t="s">
        <v>13</v>
      </c>
    </row>
    <row r="22" spans="1:28">
      <c r="B22" s="4">
        <v>2</v>
      </c>
      <c r="C22" s="4">
        <v>1</v>
      </c>
      <c r="D22" s="4">
        <v>4</v>
      </c>
      <c r="E22" s="4">
        <v>3</v>
      </c>
      <c r="G22" s="4">
        <v>0</v>
      </c>
      <c r="I22" s="7">
        <f>$B$22</f>
        <v>2</v>
      </c>
      <c r="J22" s="12">
        <f>$C$22</f>
        <v>1</v>
      </c>
      <c r="K22" s="12">
        <f>$D$22</f>
        <v>4</v>
      </c>
      <c r="L22" s="8">
        <f>$E$22</f>
        <v>3</v>
      </c>
      <c r="M22" s="7">
        <f>$G$22</f>
        <v>0</v>
      </c>
      <c r="N22" s="12">
        <f>$C$22</f>
        <v>1</v>
      </c>
      <c r="O22" s="12">
        <f>$D$22</f>
        <v>4</v>
      </c>
      <c r="P22" s="8">
        <f>$E$22</f>
        <v>3</v>
      </c>
      <c r="Q22" s="7">
        <f>$B$22</f>
        <v>2</v>
      </c>
      <c r="R22" s="12">
        <f>$G$22</f>
        <v>0</v>
      </c>
      <c r="S22" s="12">
        <f>$D$22</f>
        <v>4</v>
      </c>
      <c r="T22" s="8">
        <f>$E$22</f>
        <v>3</v>
      </c>
      <c r="U22" s="7">
        <f>$B$22</f>
        <v>2</v>
      </c>
      <c r="V22" s="12">
        <f>$C$22</f>
        <v>1</v>
      </c>
      <c r="W22" s="12">
        <f>$G$22</f>
        <v>0</v>
      </c>
      <c r="X22" s="8">
        <f>$E$22</f>
        <v>3</v>
      </c>
      <c r="Y22" s="7">
        <f>$B$22</f>
        <v>2</v>
      </c>
      <c r="Z22" s="12">
        <f>$C$22</f>
        <v>1</v>
      </c>
      <c r="AA22" s="12">
        <f>$D$22</f>
        <v>4</v>
      </c>
      <c r="AB22" s="8">
        <f>$G$22</f>
        <v>0</v>
      </c>
    </row>
    <row r="23" spans="1:28">
      <c r="B23" s="4">
        <v>-3</v>
      </c>
      <c r="C23" s="4">
        <v>2</v>
      </c>
      <c r="D23" s="4">
        <v>1</v>
      </c>
      <c r="E23" s="4">
        <v>-4</v>
      </c>
      <c r="G23" s="4">
        <v>12</v>
      </c>
      <c r="I23" s="13">
        <f>$B$23</f>
        <v>-3</v>
      </c>
      <c r="J23" s="14">
        <f>$C$23</f>
        <v>2</v>
      </c>
      <c r="K23" s="14">
        <f>$D$23</f>
        <v>1</v>
      </c>
      <c r="L23" s="15">
        <f>$E$23</f>
        <v>-4</v>
      </c>
      <c r="M23" s="13">
        <f>$G$23</f>
        <v>12</v>
      </c>
      <c r="N23" s="14">
        <f>$C$23</f>
        <v>2</v>
      </c>
      <c r="O23" s="14">
        <f>$D$23</f>
        <v>1</v>
      </c>
      <c r="P23" s="15">
        <f>$E$23</f>
        <v>-4</v>
      </c>
      <c r="Q23" s="13">
        <f>$B$23</f>
        <v>-3</v>
      </c>
      <c r="R23" s="14">
        <f>$G$23</f>
        <v>12</v>
      </c>
      <c r="S23" s="14">
        <f>$D$23</f>
        <v>1</v>
      </c>
      <c r="T23" s="15">
        <f>$E$23</f>
        <v>-4</v>
      </c>
      <c r="U23" s="13">
        <f>$B$23</f>
        <v>-3</v>
      </c>
      <c r="V23" s="14">
        <f>$C$23</f>
        <v>2</v>
      </c>
      <c r="W23" s="14">
        <f>$G$23</f>
        <v>12</v>
      </c>
      <c r="X23" s="15">
        <f>$E$23</f>
        <v>-4</v>
      </c>
      <c r="Y23" s="13">
        <f>$B$23</f>
        <v>-3</v>
      </c>
      <c r="Z23" s="14">
        <f>$C$23</f>
        <v>2</v>
      </c>
      <c r="AA23" s="14">
        <f>$D$23</f>
        <v>1</v>
      </c>
      <c r="AB23" s="15">
        <f>$G$23</f>
        <v>12</v>
      </c>
    </row>
    <row r="24" spans="1:28">
      <c r="B24" s="4">
        <v>4</v>
      </c>
      <c r="C24" s="4">
        <v>-1</v>
      </c>
      <c r="D24" s="4">
        <v>-2</v>
      </c>
      <c r="E24" s="4">
        <v>3</v>
      </c>
      <c r="G24" s="4">
        <v>-12</v>
      </c>
      <c r="I24" s="13">
        <f>$B$24</f>
        <v>4</v>
      </c>
      <c r="J24" s="14">
        <f>$C$24</f>
        <v>-1</v>
      </c>
      <c r="K24" s="14">
        <f>$D$24</f>
        <v>-2</v>
      </c>
      <c r="L24" s="15">
        <f>$E$24</f>
        <v>3</v>
      </c>
      <c r="M24" s="13">
        <f>$G$24</f>
        <v>-12</v>
      </c>
      <c r="N24" s="14">
        <f>$C$24</f>
        <v>-1</v>
      </c>
      <c r="O24" s="14">
        <f>$D$24</f>
        <v>-2</v>
      </c>
      <c r="P24" s="15">
        <f>$E$24</f>
        <v>3</v>
      </c>
      <c r="Q24" s="13">
        <f>$B$24</f>
        <v>4</v>
      </c>
      <c r="R24" s="14">
        <f>$G$24</f>
        <v>-12</v>
      </c>
      <c r="S24" s="14">
        <f>$D$24</f>
        <v>-2</v>
      </c>
      <c r="T24" s="15">
        <f>$E$24</f>
        <v>3</v>
      </c>
      <c r="U24" s="13">
        <f>$B$24</f>
        <v>4</v>
      </c>
      <c r="V24" s="14">
        <f>$C$24</f>
        <v>-1</v>
      </c>
      <c r="W24" s="14">
        <f>$G$24</f>
        <v>-12</v>
      </c>
      <c r="X24" s="15">
        <f>$E$24</f>
        <v>3</v>
      </c>
      <c r="Y24" s="13">
        <f>$B$24</f>
        <v>4</v>
      </c>
      <c r="Z24" s="14">
        <f>$C$24</f>
        <v>-1</v>
      </c>
      <c r="AA24" s="14">
        <f>$D$24</f>
        <v>-2</v>
      </c>
      <c r="AB24" s="15">
        <f>$G$24</f>
        <v>-12</v>
      </c>
    </row>
    <row r="25" spans="1:28">
      <c r="B25" s="4">
        <v>3</v>
      </c>
      <c r="C25" s="4">
        <v>-4</v>
      </c>
      <c r="D25" s="4">
        <v>1</v>
      </c>
      <c r="E25" s="4">
        <v>2</v>
      </c>
      <c r="G25" s="4">
        <v>6</v>
      </c>
      <c r="I25" s="9">
        <f>$B$25</f>
        <v>3</v>
      </c>
      <c r="J25" s="16">
        <f>$C$25</f>
        <v>-4</v>
      </c>
      <c r="K25" s="16">
        <f>$D$25</f>
        <v>1</v>
      </c>
      <c r="L25" s="10">
        <f>$E$25</f>
        <v>2</v>
      </c>
      <c r="M25" s="9">
        <f>$G$25</f>
        <v>6</v>
      </c>
      <c r="N25" s="16">
        <f>$C$25</f>
        <v>-4</v>
      </c>
      <c r="O25" s="16">
        <f>$D$25</f>
        <v>1</v>
      </c>
      <c r="P25" s="10">
        <f>$E$25</f>
        <v>2</v>
      </c>
      <c r="Q25" s="9">
        <f>$B$25</f>
        <v>3</v>
      </c>
      <c r="R25" s="16">
        <f>$G$25</f>
        <v>6</v>
      </c>
      <c r="S25" s="16">
        <f>$D$25</f>
        <v>1</v>
      </c>
      <c r="T25" s="10">
        <f>$E$25</f>
        <v>2</v>
      </c>
      <c r="U25" s="9">
        <f>$B$25</f>
        <v>3</v>
      </c>
      <c r="V25" s="16">
        <f>$C$25</f>
        <v>-4</v>
      </c>
      <c r="W25" s="16">
        <f>$G$25</f>
        <v>6</v>
      </c>
      <c r="X25" s="10">
        <f>$E$25</f>
        <v>2</v>
      </c>
      <c r="Y25" s="9">
        <f>$B$25</f>
        <v>3</v>
      </c>
      <c r="Z25" s="16">
        <f>$C$25</f>
        <v>-4</v>
      </c>
      <c r="AA25" s="16">
        <f>$D$25</f>
        <v>1</v>
      </c>
      <c r="AB25" s="10">
        <f>$G$25</f>
        <v>6</v>
      </c>
    </row>
    <row r="26" spans="1:28">
      <c r="L26" s="5">
        <f>MDETERM(I22:L25)</f>
        <v>156</v>
      </c>
      <c r="P26" s="5">
        <f>MDETERM(M22:P25)</f>
        <v>156</v>
      </c>
      <c r="T26" s="5">
        <f>MDETERM(Q22:T25)</f>
        <v>-311.99999999999994</v>
      </c>
      <c r="X26" s="5">
        <f>MDETERM(U22:X25)</f>
        <v>468</v>
      </c>
      <c r="AB26" s="5">
        <f>MDETERM(Y22:AB25)</f>
        <v>-624</v>
      </c>
    </row>
    <row r="27" spans="1:28">
      <c r="F27" s="11" t="s">
        <v>14</v>
      </c>
      <c r="G27" s="5">
        <f>P26/L26</f>
        <v>1</v>
      </c>
    </row>
    <row r="28" spans="1:28">
      <c r="G28" s="5">
        <f>T26/L26</f>
        <v>-1.9999999999999996</v>
      </c>
    </row>
    <row r="29" spans="1:28">
      <c r="G29" s="5">
        <f>X26/L26</f>
        <v>3</v>
      </c>
    </row>
    <row r="30" spans="1:28">
      <c r="G30" s="5">
        <f>AB26/L26</f>
        <v>-4</v>
      </c>
    </row>
    <row r="32" spans="1:28">
      <c r="A32" t="s">
        <v>17</v>
      </c>
    </row>
    <row r="33" spans="2:39">
      <c r="B33" s="25"/>
      <c r="C33" s="34" t="s">
        <v>11</v>
      </c>
      <c r="D33" s="34"/>
      <c r="E33" s="34"/>
      <c r="F33" s="34"/>
      <c r="G33" s="2"/>
      <c r="H33" s="24" t="s">
        <v>12</v>
      </c>
      <c r="J33" t="s">
        <v>13</v>
      </c>
    </row>
    <row r="34" spans="2:39">
      <c r="B34" s="4">
        <v>3</v>
      </c>
      <c r="C34" s="4">
        <v>1</v>
      </c>
      <c r="D34" s="4">
        <v>6</v>
      </c>
      <c r="E34" s="4">
        <v>1</v>
      </c>
      <c r="F34" s="4">
        <v>5</v>
      </c>
      <c r="H34" s="4">
        <v>8</v>
      </c>
      <c r="J34">
        <f>$B$34</f>
        <v>3</v>
      </c>
      <c r="K34">
        <f>$C$34</f>
        <v>1</v>
      </c>
      <c r="L34" s="28">
        <f>$D$34</f>
        <v>6</v>
      </c>
      <c r="M34" s="28">
        <f>$E$34</f>
        <v>1</v>
      </c>
      <c r="N34" s="29">
        <f>$F$34</f>
        <v>5</v>
      </c>
      <c r="O34" s="27">
        <f>$H$34</f>
        <v>8</v>
      </c>
      <c r="P34" s="28">
        <f>$C$34</f>
        <v>1</v>
      </c>
      <c r="Q34" s="28">
        <f>$D$34</f>
        <v>6</v>
      </c>
      <c r="R34" s="28">
        <f>$E$34</f>
        <v>1</v>
      </c>
      <c r="S34" s="28">
        <f>$F$34</f>
        <v>5</v>
      </c>
      <c r="T34" s="27">
        <f>$B$34</f>
        <v>3</v>
      </c>
      <c r="U34" s="28">
        <f>$H$34</f>
        <v>8</v>
      </c>
      <c r="V34" s="28">
        <f>$D$34</f>
        <v>6</v>
      </c>
      <c r="W34" s="28">
        <f>$E$34</f>
        <v>1</v>
      </c>
      <c r="X34" s="28">
        <f>$F$34</f>
        <v>5</v>
      </c>
      <c r="Y34" s="27">
        <f>$B$34</f>
        <v>3</v>
      </c>
      <c r="Z34" s="28">
        <f>$C$34</f>
        <v>1</v>
      </c>
      <c r="AA34" s="28">
        <f>$H$34</f>
        <v>8</v>
      </c>
      <c r="AB34" s="28">
        <f>$E$34</f>
        <v>1</v>
      </c>
      <c r="AC34" s="29">
        <f>$F$34</f>
        <v>5</v>
      </c>
      <c r="AD34" s="28">
        <f>$B$34</f>
        <v>3</v>
      </c>
      <c r="AE34" s="28">
        <f>$C$34</f>
        <v>1</v>
      </c>
      <c r="AF34" s="28">
        <f>$D$34</f>
        <v>6</v>
      </c>
      <c r="AG34" s="28">
        <f>$H$34</f>
        <v>8</v>
      </c>
      <c r="AH34" s="29">
        <f>$F$34</f>
        <v>5</v>
      </c>
      <c r="AI34" s="28">
        <f>$B$34</f>
        <v>3</v>
      </c>
      <c r="AJ34" s="28">
        <f>$C$34</f>
        <v>1</v>
      </c>
      <c r="AK34" s="28">
        <f>$D$34</f>
        <v>6</v>
      </c>
      <c r="AL34" s="28">
        <f>$E$34</f>
        <v>1</v>
      </c>
      <c r="AM34" s="29">
        <f>$H$34</f>
        <v>8</v>
      </c>
    </row>
    <row r="35" spans="2:39">
      <c r="B35" s="4">
        <v>-5</v>
      </c>
      <c r="C35" s="4">
        <v>0</v>
      </c>
      <c r="D35" s="4">
        <v>5</v>
      </c>
      <c r="E35" s="4">
        <v>-2</v>
      </c>
      <c r="F35" s="4">
        <v>-3</v>
      </c>
      <c r="H35" s="4">
        <v>7</v>
      </c>
      <c r="J35">
        <f>$B$35</f>
        <v>-5</v>
      </c>
      <c r="K35">
        <f>$C$35</f>
        <v>0</v>
      </c>
      <c r="L35" s="14">
        <f>$D$35</f>
        <v>5</v>
      </c>
      <c r="M35" s="14">
        <f>$E$35</f>
        <v>-2</v>
      </c>
      <c r="N35" s="31">
        <f>$F$35</f>
        <v>-3</v>
      </c>
      <c r="O35" s="30">
        <f>$H$35</f>
        <v>7</v>
      </c>
      <c r="P35" s="14">
        <f>$C$35</f>
        <v>0</v>
      </c>
      <c r="Q35" s="14">
        <f>$D$35</f>
        <v>5</v>
      </c>
      <c r="R35" s="14">
        <f>$E$35</f>
        <v>-2</v>
      </c>
      <c r="S35" s="14">
        <f>$F$35</f>
        <v>-3</v>
      </c>
      <c r="T35" s="30">
        <f>$B$35</f>
        <v>-5</v>
      </c>
      <c r="U35" s="14">
        <f>$H$35</f>
        <v>7</v>
      </c>
      <c r="V35" s="14">
        <f>$D$35</f>
        <v>5</v>
      </c>
      <c r="W35" s="14">
        <f>$E$35</f>
        <v>-2</v>
      </c>
      <c r="X35" s="14">
        <f>$F$35</f>
        <v>-3</v>
      </c>
      <c r="Y35" s="30">
        <f>$B$35</f>
        <v>-5</v>
      </c>
      <c r="Z35" s="14">
        <f>$C$35</f>
        <v>0</v>
      </c>
      <c r="AA35" s="14">
        <f>$H$35</f>
        <v>7</v>
      </c>
      <c r="AB35" s="14">
        <f>$E$35</f>
        <v>-2</v>
      </c>
      <c r="AC35" s="31">
        <f>$F$35</f>
        <v>-3</v>
      </c>
      <c r="AD35" s="14">
        <f>$B$35</f>
        <v>-5</v>
      </c>
      <c r="AE35" s="14">
        <f>$C$35</f>
        <v>0</v>
      </c>
      <c r="AF35" s="14">
        <f>$D$35</f>
        <v>5</v>
      </c>
      <c r="AG35" s="14">
        <f>$H$35</f>
        <v>7</v>
      </c>
      <c r="AH35" s="31">
        <f>$F$35</f>
        <v>-3</v>
      </c>
      <c r="AI35" s="14">
        <f>$B$35</f>
        <v>-5</v>
      </c>
      <c r="AJ35" s="14">
        <f>$C$35</f>
        <v>0</v>
      </c>
      <c r="AK35" s="14">
        <f>$D$35</f>
        <v>5</v>
      </c>
      <c r="AL35" s="14">
        <f>$E$35</f>
        <v>-2</v>
      </c>
      <c r="AM35" s="31">
        <f>$H$35</f>
        <v>7</v>
      </c>
    </row>
    <row r="36" spans="2:39">
      <c r="B36" s="4">
        <v>2</v>
      </c>
      <c r="C36" s="4">
        <v>2</v>
      </c>
      <c r="D36" s="4">
        <v>-4</v>
      </c>
      <c r="E36" s="4">
        <v>3</v>
      </c>
      <c r="F36" s="4">
        <v>1</v>
      </c>
      <c r="H36" s="4">
        <v>1</v>
      </c>
      <c r="J36">
        <f>$B$36</f>
        <v>2</v>
      </c>
      <c r="K36">
        <f>$C$36</f>
        <v>2</v>
      </c>
      <c r="L36" s="14">
        <f>$D$36</f>
        <v>-4</v>
      </c>
      <c r="M36" s="14">
        <f>$E$36</f>
        <v>3</v>
      </c>
      <c r="N36" s="31">
        <f>$F$36</f>
        <v>1</v>
      </c>
      <c r="O36" s="30">
        <f>$H$36</f>
        <v>1</v>
      </c>
      <c r="P36" s="14">
        <f>$C$36</f>
        <v>2</v>
      </c>
      <c r="Q36" s="14">
        <f>$D$36</f>
        <v>-4</v>
      </c>
      <c r="R36" s="14">
        <f>$E$36</f>
        <v>3</v>
      </c>
      <c r="S36" s="14">
        <f>$F$36</f>
        <v>1</v>
      </c>
      <c r="T36" s="30">
        <f>$B$36</f>
        <v>2</v>
      </c>
      <c r="U36" s="14">
        <f>$H$36</f>
        <v>1</v>
      </c>
      <c r="V36" s="14">
        <f>$D$36</f>
        <v>-4</v>
      </c>
      <c r="W36" s="14">
        <f>$E$36</f>
        <v>3</v>
      </c>
      <c r="X36" s="14">
        <f>$F$36</f>
        <v>1</v>
      </c>
      <c r="Y36" s="30">
        <f>$B$36</f>
        <v>2</v>
      </c>
      <c r="Z36" s="14">
        <f>$C$36</f>
        <v>2</v>
      </c>
      <c r="AA36" s="14">
        <f>$H$36</f>
        <v>1</v>
      </c>
      <c r="AB36" s="14">
        <f>$E$36</f>
        <v>3</v>
      </c>
      <c r="AC36" s="31">
        <f>$F$36</f>
        <v>1</v>
      </c>
      <c r="AD36" s="14">
        <f>$B$36</f>
        <v>2</v>
      </c>
      <c r="AE36" s="14">
        <f>$C$36</f>
        <v>2</v>
      </c>
      <c r="AF36" s="14">
        <f>$D$36</f>
        <v>-4</v>
      </c>
      <c r="AG36" s="14">
        <f>$H$36</f>
        <v>1</v>
      </c>
      <c r="AH36" s="31">
        <f>$F$36</f>
        <v>1</v>
      </c>
      <c r="AI36" s="14">
        <f>$B$36</f>
        <v>2</v>
      </c>
      <c r="AJ36" s="14">
        <f>$C$36</f>
        <v>2</v>
      </c>
      <c r="AK36" s="14">
        <f>$D$36</f>
        <v>-4</v>
      </c>
      <c r="AL36" s="14">
        <f>$E$36</f>
        <v>3</v>
      </c>
      <c r="AM36" s="31">
        <f>$H$36</f>
        <v>1</v>
      </c>
    </row>
    <row r="37" spans="2:39">
      <c r="B37" s="4">
        <v>-3</v>
      </c>
      <c r="C37" s="4">
        <v>-3</v>
      </c>
      <c r="D37" s="4">
        <v>3</v>
      </c>
      <c r="E37" s="4">
        <v>-4</v>
      </c>
      <c r="F37" s="4">
        <v>-2</v>
      </c>
      <c r="H37" s="4">
        <v>-6</v>
      </c>
      <c r="J37">
        <f>$B$37</f>
        <v>-3</v>
      </c>
      <c r="K37">
        <f>$C$37</f>
        <v>-3</v>
      </c>
      <c r="L37" s="14">
        <f>$D$37</f>
        <v>3</v>
      </c>
      <c r="M37" s="14">
        <f>$E$37</f>
        <v>-4</v>
      </c>
      <c r="N37" s="31">
        <f>$F$37</f>
        <v>-2</v>
      </c>
      <c r="O37" s="30">
        <f>$H$37</f>
        <v>-6</v>
      </c>
      <c r="P37" s="14">
        <f>$C$37</f>
        <v>-3</v>
      </c>
      <c r="Q37" s="14">
        <f>$D$37</f>
        <v>3</v>
      </c>
      <c r="R37" s="14">
        <f>$E$37</f>
        <v>-4</v>
      </c>
      <c r="S37" s="14">
        <f>$F$37</f>
        <v>-2</v>
      </c>
      <c r="T37" s="30">
        <f>$B$37</f>
        <v>-3</v>
      </c>
      <c r="U37" s="14">
        <f>$H$37</f>
        <v>-6</v>
      </c>
      <c r="V37" s="14">
        <f>$D$37</f>
        <v>3</v>
      </c>
      <c r="W37" s="14">
        <f>$E$37</f>
        <v>-4</v>
      </c>
      <c r="X37" s="14">
        <f>$F$37</f>
        <v>-2</v>
      </c>
      <c r="Y37" s="30">
        <f>$B$37</f>
        <v>-3</v>
      </c>
      <c r="Z37" s="14">
        <f>$C$37</f>
        <v>-3</v>
      </c>
      <c r="AA37" s="14">
        <f>$H$37</f>
        <v>-6</v>
      </c>
      <c r="AB37" s="14">
        <f>$E$37</f>
        <v>-4</v>
      </c>
      <c r="AC37" s="31">
        <f>$F$37</f>
        <v>-2</v>
      </c>
      <c r="AD37" s="14">
        <f>$B$37</f>
        <v>-3</v>
      </c>
      <c r="AE37" s="14">
        <f>$C$37</f>
        <v>-3</v>
      </c>
      <c r="AF37" s="14">
        <f>$D$37</f>
        <v>3</v>
      </c>
      <c r="AG37" s="14">
        <f>$H$37</f>
        <v>-6</v>
      </c>
      <c r="AH37" s="31">
        <f>$F$37</f>
        <v>-2</v>
      </c>
      <c r="AI37" s="14">
        <f>$B$37</f>
        <v>-3</v>
      </c>
      <c r="AJ37" s="14">
        <f>$C$37</f>
        <v>-3</v>
      </c>
      <c r="AK37" s="14">
        <f>$D$37</f>
        <v>3</v>
      </c>
      <c r="AL37" s="14">
        <f>$E$37</f>
        <v>-4</v>
      </c>
      <c r="AM37" s="31">
        <f>$H$37</f>
        <v>-6</v>
      </c>
    </row>
    <row r="38" spans="2:39">
      <c r="B38" s="4">
        <v>1</v>
      </c>
      <c r="C38" s="4">
        <v>6</v>
      </c>
      <c r="D38" s="4">
        <v>-2</v>
      </c>
      <c r="E38" s="4">
        <v>5</v>
      </c>
      <c r="F38" s="4">
        <v>4</v>
      </c>
      <c r="H38" s="4">
        <v>-1</v>
      </c>
      <c r="J38">
        <f>$B$38</f>
        <v>1</v>
      </c>
      <c r="K38">
        <f>$C$38</f>
        <v>6</v>
      </c>
      <c r="L38" s="26">
        <f>$D$38</f>
        <v>-2</v>
      </c>
      <c r="M38" s="26">
        <f>$E$38</f>
        <v>5</v>
      </c>
      <c r="N38" s="33">
        <f>$F$38</f>
        <v>4</v>
      </c>
      <c r="O38" s="32">
        <f>$H$38</f>
        <v>-1</v>
      </c>
      <c r="P38" s="26">
        <f>$C$38</f>
        <v>6</v>
      </c>
      <c r="Q38" s="26">
        <f>$D$38</f>
        <v>-2</v>
      </c>
      <c r="R38" s="26">
        <f>$E$38</f>
        <v>5</v>
      </c>
      <c r="S38" s="26">
        <f>$F$38</f>
        <v>4</v>
      </c>
      <c r="T38" s="32">
        <f>$B$38</f>
        <v>1</v>
      </c>
      <c r="U38" s="26">
        <f>$H$38</f>
        <v>-1</v>
      </c>
      <c r="V38" s="26">
        <f>$D$38</f>
        <v>-2</v>
      </c>
      <c r="W38" s="26">
        <f>$E$38</f>
        <v>5</v>
      </c>
      <c r="X38" s="26">
        <f>$F$38</f>
        <v>4</v>
      </c>
      <c r="Y38" s="32">
        <f>$B$38</f>
        <v>1</v>
      </c>
      <c r="Z38" s="26">
        <f>$C$38</f>
        <v>6</v>
      </c>
      <c r="AA38" s="26">
        <f>$H$38</f>
        <v>-1</v>
      </c>
      <c r="AB38" s="26">
        <f>$E$38</f>
        <v>5</v>
      </c>
      <c r="AC38" s="33">
        <f>$F$38</f>
        <v>4</v>
      </c>
      <c r="AD38" s="26">
        <f>$B$38</f>
        <v>1</v>
      </c>
      <c r="AE38" s="26">
        <f>$C$38</f>
        <v>6</v>
      </c>
      <c r="AF38" s="26">
        <f>$D$38</f>
        <v>-2</v>
      </c>
      <c r="AG38" s="26">
        <f>$H$38</f>
        <v>-1</v>
      </c>
      <c r="AH38" s="33">
        <f>$F$38</f>
        <v>4</v>
      </c>
      <c r="AI38" s="26">
        <f>$B$38</f>
        <v>1</v>
      </c>
      <c r="AJ38" s="26">
        <f>$C$38</f>
        <v>6</v>
      </c>
      <c r="AK38" s="26">
        <f>$D$38</f>
        <v>-2</v>
      </c>
      <c r="AL38" s="26">
        <f>$E$38</f>
        <v>5</v>
      </c>
      <c r="AM38" s="33">
        <f>$H$38</f>
        <v>-1</v>
      </c>
    </row>
    <row r="39" spans="2:39">
      <c r="N39" s="5">
        <f>MDETERM(J34:N38)</f>
        <v>-92.000000000000114</v>
      </c>
      <c r="S39" s="5">
        <f>MDETERM(O34:S38)</f>
        <v>-183.99999999999943</v>
      </c>
      <c r="X39" s="5">
        <f>MDETERM(T34:X38)</f>
        <v>91.999999999999702</v>
      </c>
      <c r="AC39" s="5">
        <f>MDETERM(Y34:AC38)</f>
        <v>-276.00000000000051</v>
      </c>
      <c r="AH39" s="5">
        <f>MDETERM(AD34:AH38)</f>
        <v>-460.00000000000017</v>
      </c>
      <c r="AM39" s="5">
        <f>MDETERM(AI34:AM38)</f>
        <v>368.00000000000074</v>
      </c>
    </row>
    <row r="40" spans="2:39">
      <c r="G40" s="11" t="s">
        <v>14</v>
      </c>
      <c r="H40" s="5">
        <f>S39/N39</f>
        <v>1.9999999999999913</v>
      </c>
    </row>
    <row r="41" spans="2:39">
      <c r="H41" s="5">
        <f>X39/N39</f>
        <v>-0.99999999999999556</v>
      </c>
    </row>
    <row r="42" spans="2:39">
      <c r="H42" s="5">
        <f>AC39/N39</f>
        <v>3.0000000000000018</v>
      </c>
    </row>
    <row r="43" spans="2:39">
      <c r="H43" s="5">
        <f>AH39/N39</f>
        <v>4.9999999999999956</v>
      </c>
    </row>
    <row r="44" spans="2:39">
      <c r="H44" s="5">
        <f>AM39/N39</f>
        <v>-4.0000000000000027</v>
      </c>
    </row>
  </sheetData>
  <mergeCells count="2">
    <mergeCell ref="B21:E21"/>
    <mergeCell ref="C33:F33"/>
  </mergeCells>
  <phoneticPr fontId="2" type="noConversion"/>
  <pageMargins left="0.75" right="0.75" top="1" bottom="1" header="0.4921259845" footer="0.4921259845"/>
  <headerFooter alignWithMargins="0"/>
  <ignoredErrors>
    <ignoredError sqref="I4:I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tabSelected="1" workbookViewId="0">
      <selection activeCell="F1" sqref="F1"/>
    </sheetView>
  </sheetViews>
  <sheetFormatPr defaultRowHeight="12.75"/>
  <cols>
    <col min="5" max="5" width="10.85546875" customWidth="1"/>
  </cols>
  <sheetData>
    <row r="1" spans="1:6" ht="38.25">
      <c r="A1" s="35" t="s">
        <v>11</v>
      </c>
      <c r="B1" s="35"/>
      <c r="C1" s="35"/>
      <c r="D1" s="35"/>
      <c r="E1" s="20" t="s">
        <v>18</v>
      </c>
    </row>
    <row r="2" spans="1:6">
      <c r="A2">
        <v>1</v>
      </c>
      <c r="B2">
        <v>2</v>
      </c>
      <c r="C2">
        <v>3</v>
      </c>
      <c r="D2">
        <v>0</v>
      </c>
      <c r="E2">
        <v>5</v>
      </c>
    </row>
    <row r="3" spans="1:6">
      <c r="A3" s="22">
        <v>2</v>
      </c>
      <c r="B3">
        <v>-1</v>
      </c>
      <c r="C3">
        <v>1</v>
      </c>
      <c r="D3">
        <v>1</v>
      </c>
      <c r="E3">
        <v>4</v>
      </c>
    </row>
    <row r="4" spans="1:6">
      <c r="A4">
        <v>1</v>
      </c>
      <c r="B4">
        <v>2</v>
      </c>
      <c r="C4">
        <v>1</v>
      </c>
      <c r="D4">
        <v>2</v>
      </c>
      <c r="E4">
        <v>-1</v>
      </c>
    </row>
    <row r="5" spans="1:6">
      <c r="A5">
        <v>1</v>
      </c>
      <c r="B5">
        <v>3</v>
      </c>
      <c r="C5">
        <v>3</v>
      </c>
      <c r="D5">
        <v>-1</v>
      </c>
      <c r="E5">
        <v>5</v>
      </c>
    </row>
    <row r="6" spans="1:6">
      <c r="A6" s="19"/>
      <c r="B6" s="19"/>
      <c r="C6" s="19"/>
      <c r="D6" s="19"/>
      <c r="E6" s="19"/>
      <c r="F6" s="19"/>
    </row>
    <row r="7" spans="1:6">
      <c r="A7">
        <f>A3/$A$3</f>
        <v>1</v>
      </c>
      <c r="B7">
        <f>B2-$A$2*B3/$A$3</f>
        <v>2.5</v>
      </c>
      <c r="C7">
        <f>C2-$A$2*C3/$A$3</f>
        <v>2.5</v>
      </c>
      <c r="D7">
        <f>D2-$A$2*D3/$A$3</f>
        <v>-0.5</v>
      </c>
      <c r="E7">
        <f>E2-$A$2*E3/$A$3</f>
        <v>3</v>
      </c>
    </row>
    <row r="8" spans="1:6">
      <c r="A8" s="17">
        <f>A2-A7*$A$2</f>
        <v>0</v>
      </c>
      <c r="B8">
        <f>B3/$A$3</f>
        <v>-0.5</v>
      </c>
      <c r="C8">
        <f>C3/$A$3</f>
        <v>0.5</v>
      </c>
      <c r="D8">
        <f>D3/$A$3</f>
        <v>0.5</v>
      </c>
      <c r="E8">
        <f>E3/$A$3</f>
        <v>2</v>
      </c>
    </row>
    <row r="9" spans="1:6">
      <c r="A9">
        <f>A4-A7*$A$4</f>
        <v>0</v>
      </c>
      <c r="B9">
        <f>B4-$A$4*B3/$A$3</f>
        <v>2.5</v>
      </c>
      <c r="C9">
        <f>C4-$A$4*C3/$A$3</f>
        <v>0.5</v>
      </c>
      <c r="D9">
        <f>D4-$A$4*D3/$A$3</f>
        <v>1.5</v>
      </c>
      <c r="E9">
        <f>E4-$A$4*E3/$A$3</f>
        <v>-3</v>
      </c>
    </row>
    <row r="10" spans="1:6">
      <c r="A10">
        <f>A5-A7*$A$5</f>
        <v>0</v>
      </c>
      <c r="B10" s="18">
        <f>B5-$A$5*B3/$A$3</f>
        <v>3.5</v>
      </c>
      <c r="C10">
        <f>C5-$A$5*C3/$A$3</f>
        <v>2.5</v>
      </c>
      <c r="D10">
        <f>D5-$A$5*D3/$A$3</f>
        <v>-1.5</v>
      </c>
      <c r="E10">
        <f>E5-$A$5*E3/$A$3</f>
        <v>3</v>
      </c>
    </row>
    <row r="11" spans="1:6">
      <c r="A11" s="19"/>
      <c r="B11" s="19"/>
      <c r="C11" s="19"/>
      <c r="D11" s="19"/>
      <c r="E11" s="19"/>
      <c r="F11" s="19"/>
    </row>
    <row r="12" spans="1:6">
      <c r="A12">
        <f>A7-A13*$A$7</f>
        <v>1</v>
      </c>
      <c r="B12">
        <f>B7-B13*$B$7</f>
        <v>0</v>
      </c>
      <c r="C12">
        <f t="shared" ref="C12:E12" si="0">C7-C13*$B$7</f>
        <v>0.71428571428571419</v>
      </c>
      <c r="D12">
        <f t="shared" si="0"/>
        <v>0.5714285714285714</v>
      </c>
      <c r="E12">
        <f t="shared" si="0"/>
        <v>0.85714285714285721</v>
      </c>
    </row>
    <row r="13" spans="1:6">
      <c r="A13">
        <f>A10/$B$10</f>
        <v>0</v>
      </c>
      <c r="B13">
        <f t="shared" ref="B13:E13" si="1">B10/$B$10</f>
        <v>1</v>
      </c>
      <c r="C13">
        <f t="shared" si="1"/>
        <v>0.7142857142857143</v>
      </c>
      <c r="D13">
        <f t="shared" si="1"/>
        <v>-0.42857142857142855</v>
      </c>
      <c r="E13">
        <f t="shared" si="1"/>
        <v>0.8571428571428571</v>
      </c>
    </row>
    <row r="14" spans="1:6">
      <c r="A14">
        <f>A8-A13*$B$8</f>
        <v>0</v>
      </c>
      <c r="B14">
        <f t="shared" ref="B14:E14" si="2">B8-B13*$B$8</f>
        <v>0</v>
      </c>
      <c r="C14">
        <f t="shared" si="2"/>
        <v>0.85714285714285721</v>
      </c>
      <c r="D14">
        <f t="shared" si="2"/>
        <v>0.2857142857142857</v>
      </c>
      <c r="E14">
        <f t="shared" si="2"/>
        <v>2.4285714285714284</v>
      </c>
    </row>
    <row r="15" spans="1:6">
      <c r="A15">
        <f>A9-A13*$B$9</f>
        <v>0</v>
      </c>
      <c r="B15">
        <f t="shared" ref="B15:E15" si="3">B9-B13*$B$9</f>
        <v>0</v>
      </c>
      <c r="C15" s="21">
        <f t="shared" si="3"/>
        <v>-1.2857142857142858</v>
      </c>
      <c r="D15">
        <f t="shared" si="3"/>
        <v>2.5714285714285712</v>
      </c>
      <c r="E15">
        <f t="shared" si="3"/>
        <v>-5.1428571428571423</v>
      </c>
    </row>
    <row r="16" spans="1:6">
      <c r="A16" s="19"/>
      <c r="B16" s="19"/>
      <c r="C16" s="19"/>
      <c r="D16" s="19"/>
      <c r="E16" s="19"/>
      <c r="F16" s="19"/>
    </row>
    <row r="17" spans="1:6">
      <c r="A17">
        <f>A12-A19*$C$12</f>
        <v>1</v>
      </c>
      <c r="B17">
        <f t="shared" ref="B17:E17" si="4">B12-B19*$C$12</f>
        <v>0</v>
      </c>
      <c r="C17">
        <f t="shared" si="4"/>
        <v>0</v>
      </c>
      <c r="D17">
        <f t="shared" si="4"/>
        <v>1.9999999999999996</v>
      </c>
      <c r="E17">
        <f t="shared" si="4"/>
        <v>-1.9999999999999991</v>
      </c>
    </row>
    <row r="18" spans="1:6">
      <c r="A18">
        <f>A13-A19*$C$13</f>
        <v>0</v>
      </c>
      <c r="B18">
        <f t="shared" ref="B18:E18" si="5">B13-B19*$C$13</f>
        <v>1</v>
      </c>
      <c r="C18">
        <f t="shared" si="5"/>
        <v>0</v>
      </c>
      <c r="D18">
        <f t="shared" si="5"/>
        <v>0.99999999999999978</v>
      </c>
      <c r="E18">
        <f t="shared" si="5"/>
        <v>-1.9999999999999996</v>
      </c>
    </row>
    <row r="19" spans="1:6">
      <c r="A19">
        <f>A15/$C$15</f>
        <v>0</v>
      </c>
      <c r="B19">
        <f t="shared" ref="B19:E19" si="6">B15/$C$15</f>
        <v>0</v>
      </c>
      <c r="C19">
        <f t="shared" si="6"/>
        <v>1</v>
      </c>
      <c r="D19">
        <f t="shared" si="6"/>
        <v>-1.9999999999999996</v>
      </c>
      <c r="E19">
        <f t="shared" si="6"/>
        <v>3.9999999999999991</v>
      </c>
    </row>
    <row r="20" spans="1:6">
      <c r="A20">
        <f>A14-A19*$C$14</f>
        <v>0</v>
      </c>
      <c r="B20">
        <f t="shared" ref="B20:E20" si="7">B14-B19*$C$14</f>
        <v>0</v>
      </c>
      <c r="C20">
        <f t="shared" si="7"/>
        <v>0</v>
      </c>
      <c r="D20" s="21">
        <f t="shared" si="7"/>
        <v>1.9999999999999996</v>
      </c>
      <c r="E20">
        <f t="shared" si="7"/>
        <v>-0.99999999999999956</v>
      </c>
    </row>
    <row r="21" spans="1:6">
      <c r="A21" s="19"/>
      <c r="B21" s="19"/>
      <c r="C21" s="19"/>
      <c r="D21" s="19"/>
      <c r="E21" s="19"/>
      <c r="F21" s="19"/>
    </row>
    <row r="22" spans="1:6" ht="15.75">
      <c r="A22">
        <f>A17-A25*$D$17</f>
        <v>1</v>
      </c>
      <c r="B22">
        <f t="shared" ref="B22:E22" si="8">B17-B25*$D$17</f>
        <v>0</v>
      </c>
      <c r="C22">
        <f t="shared" si="8"/>
        <v>0</v>
      </c>
      <c r="D22">
        <f t="shared" si="8"/>
        <v>0</v>
      </c>
      <c r="E22">
        <f t="shared" si="8"/>
        <v>-0.99999999999999956</v>
      </c>
      <c r="F22" s="23" t="s">
        <v>19</v>
      </c>
    </row>
    <row r="23" spans="1:6" ht="15.75">
      <c r="A23">
        <f>A18-A25*$D$18</f>
        <v>0</v>
      </c>
      <c r="B23">
        <f t="shared" ref="B23:E23" si="9">B18-B25*$D$18</f>
        <v>1</v>
      </c>
      <c r="C23">
        <f t="shared" si="9"/>
        <v>0</v>
      </c>
      <c r="D23">
        <f t="shared" si="9"/>
        <v>0</v>
      </c>
      <c r="E23">
        <f t="shared" si="9"/>
        <v>-1.4999999999999998</v>
      </c>
      <c r="F23" s="23" t="s">
        <v>20</v>
      </c>
    </row>
    <row r="24" spans="1:6" ht="15.75">
      <c r="A24">
        <f>A19-A25*$D$19</f>
        <v>0</v>
      </c>
      <c r="B24">
        <f t="shared" ref="B24:E24" si="10">B19-B25*$D$19</f>
        <v>0</v>
      </c>
      <c r="C24">
        <f t="shared" si="10"/>
        <v>1</v>
      </c>
      <c r="D24">
        <f t="shared" si="10"/>
        <v>0</v>
      </c>
      <c r="E24">
        <f t="shared" si="10"/>
        <v>2.9999999999999996</v>
      </c>
      <c r="F24" s="23" t="s">
        <v>21</v>
      </c>
    </row>
    <row r="25" spans="1:6" ht="15.75">
      <c r="A25">
        <f>A20/$D$20</f>
        <v>0</v>
      </c>
      <c r="B25">
        <f t="shared" ref="B25:E25" si="11">B20/$D$20</f>
        <v>0</v>
      </c>
      <c r="C25">
        <f t="shared" si="11"/>
        <v>0</v>
      </c>
      <c r="D25">
        <f t="shared" si="11"/>
        <v>1</v>
      </c>
      <c r="E25">
        <f t="shared" si="11"/>
        <v>-0.49999999999999989</v>
      </c>
      <c r="F25" s="23" t="s">
        <v>22</v>
      </c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</dc:creator>
  <cp:keywords/>
  <dc:description/>
  <cp:lastModifiedBy>Zdeněk Pospíšil</cp:lastModifiedBy>
  <cp:revision/>
  <dcterms:created xsi:type="dcterms:W3CDTF">2004-11-13T08:12:35Z</dcterms:created>
  <dcterms:modified xsi:type="dcterms:W3CDTF">2019-10-24T10:46:28Z</dcterms:modified>
  <cp:category/>
  <cp:contentStatus/>
</cp:coreProperties>
</file>