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Katka\Documents\A_vyuka\EXCEL\"/>
    </mc:Choice>
  </mc:AlternateContent>
  <xr:revisionPtr revIDLastSave="0" documentId="13_ncr:1_{BF1CA12D-2338-43AA-9AE7-CF9B1056AFE0}" xr6:coauthVersionLast="47" xr6:coauthVersionMax="47" xr10:uidLastSave="{00000000-0000-0000-0000-000000000000}"/>
  <bookViews>
    <workbookView xWindow="-120" yWindow="-120" windowWidth="29040" windowHeight="15840" xr2:uid="{00000000-000D-0000-FFFF-FFFF00000000}"/>
  </bookViews>
  <sheets>
    <sheet name="mala" sheetId="1" r:id="rId1"/>
    <sheet name="mala pracovni" sheetId="6" r:id="rId2"/>
    <sheet name="mala soucty"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8" l="1"/>
  <c r="F2" i="8"/>
  <c r="G2" i="8"/>
  <c r="H2" i="8"/>
  <c r="F3" i="8"/>
  <c r="G3" i="8"/>
  <c r="H3" i="8"/>
  <c r="F4" i="8"/>
  <c r="G4" i="8"/>
  <c r="H4" i="8"/>
  <c r="F5" i="8"/>
  <c r="G5" i="8"/>
  <c r="H5" i="8"/>
  <c r="F6" i="8"/>
  <c r="G6" i="8"/>
  <c r="H6" i="8"/>
  <c r="F7" i="8"/>
  <c r="G7" i="8"/>
  <c r="H7" i="8"/>
  <c r="F8" i="8"/>
  <c r="G8" i="8"/>
  <c r="H8" i="8"/>
  <c r="F9" i="8"/>
  <c r="G9" i="8"/>
  <c r="H9" i="8"/>
  <c r="F10" i="8"/>
  <c r="G10" i="8"/>
  <c r="H10" i="8"/>
  <c r="F11" i="8"/>
  <c r="G11" i="8"/>
  <c r="H11" i="8"/>
  <c r="F12" i="8"/>
  <c r="G12" i="8"/>
  <c r="H12" i="8"/>
  <c r="F13" i="8"/>
  <c r="G13" i="8"/>
  <c r="H13" i="8"/>
  <c r="F14" i="8"/>
  <c r="G14" i="8"/>
  <c r="H14" i="8"/>
  <c r="F15" i="8"/>
  <c r="G15" i="8"/>
  <c r="H15" i="8"/>
  <c r="F16" i="8"/>
  <c r="G16" i="8"/>
  <c r="H16" i="8"/>
  <c r="F17" i="8"/>
  <c r="G17" i="8"/>
  <c r="H17" i="8"/>
  <c r="F18" i="8"/>
  <c r="G18" i="8"/>
  <c r="H18" i="8"/>
  <c r="F19" i="8"/>
  <c r="G19" i="8"/>
  <c r="H19" i="8"/>
  <c r="F20" i="8"/>
  <c r="G20" i="8"/>
  <c r="H20" i="8"/>
  <c r="F21" i="8"/>
  <c r="G21" i="8"/>
  <c r="H21" i="8"/>
  <c r="E3" i="8"/>
  <c r="E4" i="8"/>
  <c r="E5" i="8"/>
  <c r="E6" i="8"/>
  <c r="E7" i="8"/>
  <c r="E8" i="8"/>
  <c r="E9" i="8"/>
  <c r="E10" i="8"/>
  <c r="E11" i="8"/>
  <c r="E12" i="8"/>
  <c r="E13" i="8"/>
  <c r="E14" i="8"/>
  <c r="E15" i="8"/>
  <c r="E16" i="8"/>
  <c r="E17" i="8"/>
  <c r="E18" i="8"/>
  <c r="E19" i="8"/>
  <c r="E20" i="8"/>
  <c r="E21" i="8"/>
  <c r="D3" i="8"/>
  <c r="D4" i="8"/>
  <c r="D5" i="8"/>
  <c r="D6" i="8"/>
  <c r="D7" i="8"/>
  <c r="D8" i="8"/>
  <c r="D9" i="8"/>
  <c r="D10" i="8"/>
  <c r="D11" i="8"/>
  <c r="D12" i="8"/>
  <c r="D13" i="8"/>
  <c r="D14" i="8"/>
  <c r="D15" i="8"/>
  <c r="D16" i="8"/>
  <c r="D17" i="8"/>
  <c r="D18" i="8"/>
  <c r="D19" i="8"/>
  <c r="D20" i="8"/>
  <c r="D21" i="8"/>
  <c r="D2" i="8"/>
  <c r="H2" i="6"/>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E3" i="6"/>
  <c r="F3" i="6"/>
  <c r="G3" i="6"/>
  <c r="E4" i="6"/>
  <c r="F4" i="6"/>
  <c r="G4" i="6"/>
  <c r="E5" i="6"/>
  <c r="F5" i="6"/>
  <c r="G5" i="6"/>
  <c r="E6" i="6"/>
  <c r="F6" i="6"/>
  <c r="G6" i="6"/>
  <c r="E7" i="6"/>
  <c r="F7" i="6"/>
  <c r="G7" i="6"/>
  <c r="E8" i="6"/>
  <c r="F8" i="6"/>
  <c r="G8" i="6"/>
  <c r="E9" i="6"/>
  <c r="F9" i="6"/>
  <c r="G9" i="6"/>
  <c r="E10" i="6"/>
  <c r="F10" i="6"/>
  <c r="G10" i="6"/>
  <c r="E11" i="6"/>
  <c r="F11" i="6"/>
  <c r="G11" i="6"/>
  <c r="E12" i="6"/>
  <c r="F12" i="6"/>
  <c r="G12" i="6"/>
  <c r="E13" i="6"/>
  <c r="F13" i="6"/>
  <c r="G13" i="6"/>
  <c r="E14" i="6"/>
  <c r="F14" i="6"/>
  <c r="G14" i="6"/>
  <c r="E15" i="6"/>
  <c r="F15" i="6"/>
  <c r="G15" i="6"/>
  <c r="E16" i="6"/>
  <c r="F16" i="6"/>
  <c r="G16" i="6"/>
  <c r="E17" i="6"/>
  <c r="F17" i="6"/>
  <c r="G17" i="6"/>
  <c r="E18" i="6"/>
  <c r="F18" i="6"/>
  <c r="G18" i="6"/>
  <c r="E19" i="6"/>
  <c r="F19" i="6"/>
  <c r="G19" i="6"/>
  <c r="E20" i="6"/>
  <c r="F20" i="6"/>
  <c r="G20" i="6"/>
  <c r="E21" i="6"/>
  <c r="F21" i="6"/>
  <c r="G21" i="6"/>
  <c r="E22" i="6"/>
  <c r="F22" i="6"/>
  <c r="G22" i="6"/>
  <c r="E23" i="6"/>
  <c r="F23" i="6"/>
  <c r="G23" i="6"/>
  <c r="E24" i="6"/>
  <c r="F24" i="6"/>
  <c r="G24" i="6"/>
  <c r="E25" i="6"/>
  <c r="F25" i="6"/>
  <c r="G25" i="6"/>
  <c r="E26" i="6"/>
  <c r="F26" i="6"/>
  <c r="G26" i="6"/>
  <c r="E27" i="6"/>
  <c r="F27" i="6"/>
  <c r="G27" i="6"/>
  <c r="E28" i="6"/>
  <c r="F28" i="6"/>
  <c r="G28" i="6"/>
  <c r="E29" i="6"/>
  <c r="F29" i="6"/>
  <c r="G29" i="6"/>
  <c r="E30" i="6"/>
  <c r="F30" i="6"/>
  <c r="G30" i="6"/>
  <c r="E31" i="6"/>
  <c r="F31" i="6"/>
  <c r="G31" i="6"/>
  <c r="E32" i="6"/>
  <c r="F32" i="6"/>
  <c r="G32" i="6"/>
  <c r="E33" i="6"/>
  <c r="F33" i="6"/>
  <c r="G33" i="6"/>
  <c r="E34" i="6"/>
  <c r="F34" i="6"/>
  <c r="G34" i="6"/>
  <c r="E35" i="6"/>
  <c r="F35" i="6"/>
  <c r="G35" i="6"/>
  <c r="E36" i="6"/>
  <c r="F36" i="6"/>
  <c r="G36" i="6"/>
  <c r="E37" i="6"/>
  <c r="F37" i="6"/>
  <c r="G37" i="6"/>
  <c r="E38" i="6"/>
  <c r="F38" i="6"/>
  <c r="G38" i="6"/>
  <c r="E39" i="6"/>
  <c r="F39" i="6"/>
  <c r="G39" i="6"/>
  <c r="E40" i="6"/>
  <c r="F40" i="6"/>
  <c r="G40" i="6"/>
  <c r="E41" i="6"/>
  <c r="F41" i="6"/>
  <c r="G41" i="6"/>
  <c r="E42" i="6"/>
  <c r="F42" i="6"/>
  <c r="G42" i="6"/>
  <c r="E43" i="6"/>
  <c r="F43" i="6"/>
  <c r="G43" i="6"/>
  <c r="E44" i="6"/>
  <c r="F44" i="6"/>
  <c r="G44" i="6"/>
  <c r="E45" i="6"/>
  <c r="F45" i="6"/>
  <c r="G45" i="6"/>
  <c r="E46" i="6"/>
  <c r="F46" i="6"/>
  <c r="G46" i="6"/>
  <c r="E47" i="6"/>
  <c r="F47" i="6"/>
  <c r="G47" i="6"/>
  <c r="E48" i="6"/>
  <c r="F48" i="6"/>
  <c r="G48" i="6"/>
  <c r="E49" i="6"/>
  <c r="F49" i="6"/>
  <c r="G49" i="6"/>
  <c r="E50" i="6"/>
  <c r="F50" i="6"/>
  <c r="G50" i="6"/>
  <c r="E51" i="6"/>
  <c r="F51" i="6"/>
  <c r="G51" i="6"/>
  <c r="E52" i="6"/>
  <c r="F52" i="6"/>
  <c r="G52" i="6"/>
  <c r="E53" i="6"/>
  <c r="F53" i="6"/>
  <c r="G53" i="6"/>
  <c r="E54" i="6"/>
  <c r="F54" i="6"/>
  <c r="G54" i="6"/>
  <c r="E55" i="6"/>
  <c r="F55" i="6"/>
  <c r="G55" i="6"/>
  <c r="E56" i="6"/>
  <c r="F56" i="6"/>
  <c r="G56" i="6"/>
  <c r="E57" i="6"/>
  <c r="F57" i="6"/>
  <c r="G57" i="6"/>
  <c r="E58" i="6"/>
  <c r="F58" i="6"/>
  <c r="G58" i="6"/>
  <c r="E59" i="6"/>
  <c r="F59" i="6"/>
  <c r="G59" i="6"/>
  <c r="G2" i="6"/>
  <c r="F2" i="6"/>
  <c r="E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2" i="6"/>
</calcChain>
</file>

<file path=xl/sharedStrings.xml><?xml version="1.0" encoding="utf-8"?>
<sst xmlns="http://schemas.openxmlformats.org/spreadsheetml/2006/main" count="642" uniqueCount="148">
  <si>
    <t>Vzorek</t>
  </si>
  <si>
    <t>Lokalita</t>
  </si>
  <si>
    <t>Sníh umělý/přírodní</t>
  </si>
  <si>
    <t>Sezóna</t>
  </si>
  <si>
    <t>Rok</t>
  </si>
  <si>
    <t>Datum extrakce</t>
  </si>
  <si>
    <t>Achaeta spp.</t>
  </si>
  <si>
    <t>Achaeta spp. 1 pár pyriformních žláz</t>
  </si>
  <si>
    <t>Achaeta spp. 2 páry pyriformních žláz</t>
  </si>
  <si>
    <t>Achaeta spp. bez pyriformních žláz</t>
  </si>
  <si>
    <t>Achaeta affinis</t>
  </si>
  <si>
    <t>Achaeta camerani</t>
  </si>
  <si>
    <t>Achaeta danica</t>
  </si>
  <si>
    <t>Achaeta eiseni</t>
  </si>
  <si>
    <t>Achaeta unibulba</t>
  </si>
  <si>
    <t>Buchholzia appendiculata</t>
  </si>
  <si>
    <t>Cognettia spp.</t>
  </si>
  <si>
    <t>Cognettia chlorophila</t>
  </si>
  <si>
    <t>Cognettia sphagnetorum s. l.</t>
  </si>
  <si>
    <t>Enchytraeus buchholzi</t>
  </si>
  <si>
    <t>Enchytraeus bulbosus</t>
  </si>
  <si>
    <t>Enchytraeus lacteus</t>
  </si>
  <si>
    <t>Enchytraeus norvegicus</t>
  </si>
  <si>
    <t>Enchytraeus sp. juv.</t>
  </si>
  <si>
    <t>Enchytronia holochaeta</t>
  </si>
  <si>
    <t>Enchytronia parva (small diverticula)</t>
  </si>
  <si>
    <t>Enchytronia parva (large diverticula)</t>
  </si>
  <si>
    <t>Enchytronia spp.</t>
  </si>
  <si>
    <t>Fridericia anomala</t>
  </si>
  <si>
    <t>Fridericia bisetosa</t>
  </si>
  <si>
    <t>Fridericia bulboides</t>
  </si>
  <si>
    <t>Fridericia connata</t>
  </si>
  <si>
    <t>Fridericia cylindrica</t>
  </si>
  <si>
    <t>Fridericia deformis</t>
  </si>
  <si>
    <t>Fridericia dura</t>
  </si>
  <si>
    <t>Fridericia galba</t>
  </si>
  <si>
    <t>Fridericia lenta</t>
  </si>
  <si>
    <t>Fridericia maculata</t>
  </si>
  <si>
    <t>Fridericia ?minor</t>
  </si>
  <si>
    <t>Fridericia nemoralis</t>
  </si>
  <si>
    <t>Fridericia paranemoralis</t>
  </si>
  <si>
    <t>Fridericia paroniana</t>
  </si>
  <si>
    <t>Fridericia raxiensis</t>
  </si>
  <si>
    <t>Fridericia sylvatica</t>
  </si>
  <si>
    <t>Fridericia spp.</t>
  </si>
  <si>
    <t>Henlea perpusilla</t>
  </si>
  <si>
    <t>Henlea ventriculosa</t>
  </si>
  <si>
    <t>Hrabeiella periglandulata</t>
  </si>
  <si>
    <t>Marionina clavata</t>
  </si>
  <si>
    <t>Marionina minutissima</t>
  </si>
  <si>
    <t>Marionina simillima</t>
  </si>
  <si>
    <t>Marionina spp.</t>
  </si>
  <si>
    <t>Oconnorella cambrensis</t>
  </si>
  <si>
    <t>Oconnorella tubifera</t>
  </si>
  <si>
    <t>Stercutus niveus</t>
  </si>
  <si>
    <t>Enchytraeidae indet.</t>
  </si>
  <si>
    <t>VI-Z1 0–3</t>
  </si>
  <si>
    <t>Vítkovice</t>
  </si>
  <si>
    <t>umělý</t>
  </si>
  <si>
    <t>jaro</t>
  </si>
  <si>
    <t>14. a 15. 6. 2018</t>
  </si>
  <si>
    <t>1x F. paroniana, 1x mrtvá Frid., 47 sgm</t>
  </si>
  <si>
    <t>VI-Z1 3–6</t>
  </si>
  <si>
    <t>VI-Z1 6–10</t>
  </si>
  <si>
    <t>VI-Z2 0–3</t>
  </si>
  <si>
    <t>12. a 13. 6. 2018</t>
  </si>
  <si>
    <t>VI-Z2 3–6</t>
  </si>
  <si>
    <t>1x F. paroniana, 1x F. minor?</t>
  </si>
  <si>
    <t>VI-Z2 6–9</t>
  </si>
  <si>
    <t>3x F. minor? (Frid. Č. 5, 53 sgm; Frid. Č. 6, 46 sgm, Frid. Č. 7, 45sgm)</t>
  </si>
  <si>
    <t>VI-Z3 0–3</t>
  </si>
  <si>
    <t>VI-Z3 3–6</t>
  </si>
  <si>
    <t>VI-Z3 6–9</t>
  </si>
  <si>
    <t>VI-Z4 0–3</t>
  </si>
  <si>
    <t>VI-Z4 3–6</t>
  </si>
  <si>
    <t>VI-Z4 6–8,5</t>
  </si>
  <si>
    <t>VI-Z5 0–3</t>
  </si>
  <si>
    <t>VI-Z5 3–6</t>
  </si>
  <si>
    <t>VI-Z5 6–8,5</t>
  </si>
  <si>
    <t>VI-N1 0–3</t>
  </si>
  <si>
    <t>přírodní</t>
  </si>
  <si>
    <t>3. a 4. 7. 2018</t>
  </si>
  <si>
    <t>VI-N1 3–6</t>
  </si>
  <si>
    <t>VI-N1 6–10</t>
  </si>
  <si>
    <t>VI-N2 0–3</t>
  </si>
  <si>
    <t>21. a 22. 6. 2018</t>
  </si>
  <si>
    <t>VI-N2 3–6</t>
  </si>
  <si>
    <t>VI-N2 6–9</t>
  </si>
  <si>
    <t>VI-N3 0–3</t>
  </si>
  <si>
    <t>VI-N3 3–6</t>
  </si>
  <si>
    <t>3 x Achaeta sp.</t>
  </si>
  <si>
    <t>VI-N4 0–3</t>
  </si>
  <si>
    <t>VI-N4 3–6</t>
  </si>
  <si>
    <t>VI-N5 0–3</t>
  </si>
  <si>
    <t>VI-N5 3–6</t>
  </si>
  <si>
    <t>RO-Z1 0–3</t>
  </si>
  <si>
    <t>Rokytná</t>
  </si>
  <si>
    <t>RO-Z1 3–9</t>
  </si>
  <si>
    <t>RO-Z2 0–3</t>
  </si>
  <si>
    <t>12. a 13. 7. 2018</t>
  </si>
  <si>
    <t>RO-Z2 3–6</t>
  </si>
  <si>
    <t>RO-Z2 6–10,5</t>
  </si>
  <si>
    <t>RO-Z3 0–3</t>
  </si>
  <si>
    <t>6x A. camerani, 1x Frid. Sp.</t>
  </si>
  <si>
    <t>RO-Z3 3–6</t>
  </si>
  <si>
    <t>4x A. camerani</t>
  </si>
  <si>
    <t>RO-Z3 6–10</t>
  </si>
  <si>
    <t>1x M. simillima, 1x A. camerani</t>
  </si>
  <si>
    <t>RO-Z4 0–3</t>
  </si>
  <si>
    <t>RO-Z4 3–6</t>
  </si>
  <si>
    <t>RO-Z5 0–3</t>
  </si>
  <si>
    <t>10. a 11. 7. 2018</t>
  </si>
  <si>
    <t>RO-Z5 3–6</t>
  </si>
  <si>
    <t>RO-Z5 6–10</t>
  </si>
  <si>
    <t>1x M. simillima</t>
  </si>
  <si>
    <t>RO-N1 0–3</t>
  </si>
  <si>
    <t>RO-N1 3–6</t>
  </si>
  <si>
    <t>5x O. tubifera</t>
  </si>
  <si>
    <t>RO-N1 6–9</t>
  </si>
  <si>
    <t>2x M. simillima, 5x O. tubifera</t>
  </si>
  <si>
    <t>RO-N1 9–12</t>
  </si>
  <si>
    <t>1x O. tubifera</t>
  </si>
  <si>
    <t>RO-N2 0–3</t>
  </si>
  <si>
    <t>RO-N2 3–6</t>
  </si>
  <si>
    <t>1x Cog. Sphag. S.l.</t>
  </si>
  <si>
    <t>RO-N2 6–9</t>
  </si>
  <si>
    <t>RO-N2 9–x</t>
  </si>
  <si>
    <t>RO-N3 0–3</t>
  </si>
  <si>
    <t>RO-N3 3–6</t>
  </si>
  <si>
    <t>RO-N3 6–x</t>
  </si>
  <si>
    <t>RO-N4 0–3</t>
  </si>
  <si>
    <t>RO-N4 3–6</t>
  </si>
  <si>
    <t>RO-N4 6–12</t>
  </si>
  <si>
    <t>1x Marionina sp.</t>
  </si>
  <si>
    <t>RO-N5 0–3</t>
  </si>
  <si>
    <t>RO-N5 3–6</t>
  </si>
  <si>
    <t>RO-N5 6–9</t>
  </si>
  <si>
    <t>RO-N5 9–12</t>
  </si>
  <si>
    <t>POZNAMKY</t>
  </si>
  <si>
    <t>LOK</t>
  </si>
  <si>
    <t>SNIH</t>
  </si>
  <si>
    <t>VZOREK</t>
  </si>
  <si>
    <t>VRSTVA</t>
  </si>
  <si>
    <t>KOD</t>
  </si>
  <si>
    <t>VI</t>
  </si>
  <si>
    <t>Z</t>
  </si>
  <si>
    <t>N</t>
  </si>
  <si>
    <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</si>
</sst>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38"/>
      <scheme val="minor"/>
    </font>
    <font>
      <b/>
      <sz val="11"/>
      <color theme="1"/>
      <name val="Calibri"/>
      <family val="2"/>
      <charset val="238"/>
      <scheme val="minor"/>
    </font>
    <font>
      <sz val="8"/>
      <name val="Calibri"/>
      <family val="2"/>
      <charset val="238"/>
      <scheme val="minor"/>
    </font>
  </fonts>
  <fills count="8">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249977111117893"/>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textRotation="90"/>
    </xf>
    <xf numFmtId="0" fontId="0" fillId="2" borderId="0" xfId="0" applyFill="1"/>
    <xf numFmtId="0" fontId="0" fillId="3" borderId="0" xfId="0" applyFill="1"/>
    <xf numFmtId="0" fontId="1" fillId="3" borderId="0" xfId="0" applyFont="1" applyFill="1"/>
    <xf numFmtId="0" fontId="1" fillId="0" borderId="0" xfId="0" applyFont="1"/>
    <xf numFmtId="0" fontId="1" fillId="2" borderId="0" xfId="0" applyFont="1" applyFill="1"/>
    <xf numFmtId="0" fontId="1" fillId="0" borderId="0" xfId="0" applyFont="1" applyAlignment="1">
      <alignment textRotation="90"/>
    </xf>
    <xf numFmtId="0" fontId="1" fillId="4" borderId="0" xfId="0" applyFont="1" applyFill="1"/>
    <xf numFmtId="0" fontId="0" fillId="4" borderId="0" xfId="0" applyFill="1"/>
    <xf numFmtId="0" fontId="1" fillId="5" borderId="0" xfId="0" applyFont="1" applyFill="1"/>
    <xf numFmtId="0" fontId="1" fillId="5" borderId="0" xfId="0" applyFont="1" applyFill="1" applyAlignment="1">
      <alignment horizontal="left"/>
    </xf>
    <xf numFmtId="0" fontId="0" fillId="5" borderId="0" xfId="0" applyFill="1"/>
    <xf numFmtId="0" fontId="0" fillId="5" borderId="0" xfId="0" applyFill="1" applyAlignment="1">
      <alignment horizontal="left"/>
    </xf>
    <xf numFmtId="0" fontId="1" fillId="6" borderId="0" xfId="0" applyFont="1" applyFill="1" applyAlignment="1">
      <alignment horizontal="center"/>
    </xf>
    <xf numFmtId="0" fontId="0" fillId="7" borderId="0" xfId="0" applyFill="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117380</xdr:colOff>
      <xdr:row>0</xdr:row>
      <xdr:rowOff>1213235</xdr:rowOff>
    </xdr:from>
    <xdr:to>
      <xdr:col>32</xdr:col>
      <xdr:colOff>8659</xdr:colOff>
      <xdr:row>19</xdr:row>
      <xdr:rowOff>165485</xdr:rowOff>
    </xdr:to>
    <xdr:sp macro="" textlink="">
      <xdr:nvSpPr>
        <xdr:cNvPr id="2" name="TextovéPole 1">
          <a:extLst>
            <a:ext uri="{FF2B5EF4-FFF2-40B4-BE49-F238E27FC236}">
              <a16:creationId xmlns:a16="http://schemas.microsoft.com/office/drawing/2014/main" id="{D4EDD7A7-C356-DC07-C3D2-1E1D4D6EB958}"/>
            </a:ext>
          </a:extLst>
        </xdr:cNvPr>
        <xdr:cNvSpPr txBox="1"/>
      </xdr:nvSpPr>
      <xdr:spPr>
        <a:xfrm>
          <a:off x="6403880" y="1213235"/>
          <a:ext cx="4913552" cy="4667250"/>
        </a:xfrm>
        <a:prstGeom prst="rect">
          <a:avLst/>
        </a:prstGeom>
        <a:solidFill>
          <a:schemeClr val="accent1">
            <a:lumMod val="20000"/>
            <a:lumOff val="80000"/>
          </a:schemeClr>
        </a:solidFill>
        <a:ln w="2857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chemeClr val="dk1"/>
              </a:solidFill>
              <a:effectLst/>
              <a:latin typeface="+mn-lt"/>
              <a:ea typeface="+mn-ea"/>
              <a:cs typeface="+mn-cs"/>
            </a:rPr>
            <a:t>Průvodní slovo k datům a k postupu</a:t>
          </a:r>
        </a:p>
        <a:p>
          <a:endParaRPr lang="cs-CZ" sz="1100">
            <a:solidFill>
              <a:schemeClr val="dk1"/>
            </a:solidFill>
            <a:effectLst/>
            <a:latin typeface="+mn-lt"/>
            <a:ea typeface="+mn-ea"/>
            <a:cs typeface="+mn-cs"/>
          </a:endParaRPr>
        </a:p>
        <a:p>
          <a:r>
            <a:rPr lang="cs-CZ" sz="1100">
              <a:solidFill>
                <a:schemeClr val="dk1"/>
              </a:solidFill>
              <a:effectLst/>
              <a:latin typeface="+mn-lt"/>
              <a:ea typeface="+mn-ea"/>
              <a:cs typeface="+mn-cs"/>
            </a:rPr>
            <a:t>Vzorkování sjezdovek probíhalo v jarní a podzimní sezóně několik let na 6 lokalitách a na dvou typech sjezdovek – uměle zasněžovaných a „přírodních“. Na jedné sjezdovce v jenom termínu bylo odebráno 5 půdních vzorků (válečků), každý vzorek byl dále rozdělen na vrstvy po cca 3 cm. Celkově tedy máme na tisíc řádků se složitým hierarchickým designem. V takovém případě je velmi důležité zvolit dobré kódování řádků.</a:t>
          </a:r>
        </a:p>
        <a:p>
          <a:endParaRPr lang="cs-CZ" sz="1100">
            <a:solidFill>
              <a:schemeClr val="dk1"/>
            </a:solidFill>
            <a:effectLst/>
            <a:latin typeface="+mn-lt"/>
            <a:ea typeface="+mn-ea"/>
            <a:cs typeface="+mn-cs"/>
          </a:endParaRPr>
        </a:p>
        <a:p>
          <a:r>
            <a:rPr lang="cs-CZ" sz="1100" b="1">
              <a:solidFill>
                <a:schemeClr val="dk1"/>
              </a:solidFill>
              <a:effectLst/>
              <a:latin typeface="+mn-lt"/>
              <a:ea typeface="+mn-ea"/>
              <a:cs typeface="+mn-cs"/>
            </a:rPr>
            <a:t>Úkol:</a:t>
          </a:r>
          <a:r>
            <a:rPr lang="cs-CZ" sz="1100" b="1" baseline="0">
              <a:solidFill>
                <a:schemeClr val="dk1"/>
              </a:solidFill>
              <a:effectLst/>
              <a:latin typeface="+mn-lt"/>
              <a:ea typeface="+mn-ea"/>
              <a:cs typeface="+mn-cs"/>
            </a:rPr>
            <a:t> pro jednotlivé vzorky </a:t>
          </a:r>
          <a:r>
            <a:rPr lang="cs-CZ" sz="1100" b="1">
              <a:solidFill>
                <a:schemeClr val="dk1"/>
              </a:solidFill>
              <a:effectLst/>
              <a:latin typeface="+mn-lt"/>
              <a:ea typeface="+mn-ea"/>
              <a:cs typeface="+mn-cs"/>
            </a:rPr>
            <a:t>získat</a:t>
          </a:r>
          <a:r>
            <a:rPr lang="cs-CZ" sz="1100" b="1" baseline="0">
              <a:solidFill>
                <a:schemeClr val="dk1"/>
              </a:solidFill>
              <a:effectLst/>
              <a:latin typeface="+mn-lt"/>
              <a:ea typeface="+mn-ea"/>
              <a:cs typeface="+mn-cs"/>
            </a:rPr>
            <a:t> součty jedinců jednotlivých druhů. </a:t>
          </a:r>
        </a:p>
        <a:p>
          <a:r>
            <a:rPr lang="cs-CZ" sz="1100" baseline="0">
              <a:solidFill>
                <a:schemeClr val="dk1"/>
              </a:solidFill>
              <a:effectLst/>
              <a:latin typeface="+mn-lt"/>
              <a:ea typeface="+mn-ea"/>
              <a:cs typeface="+mn-cs"/>
            </a:rPr>
            <a:t>Každý vzorek je ale rozdělen na vrstvy. N</a:t>
          </a:r>
          <a:r>
            <a:rPr lang="cs-CZ" sz="1100">
              <a:solidFill>
                <a:schemeClr val="dk1"/>
              </a:solidFill>
              <a:effectLst/>
              <a:latin typeface="+mn-lt"/>
              <a:ea typeface="+mn-ea"/>
              <a:cs typeface="+mn-cs"/>
            </a:rPr>
            <a:t>ěkteré vzorky mají jen 2 vrstvy, většina má 3 vrstvy a některé mají dokonce 4 vrstvy. Každá vrstva je na samostatném řádku. Abychom dostali pro každý vzorek součty jedinců ze všech vrstev (a pro každý druh zvlášť!), musíme sečíst čísla ze 2, 3 nebo 4 řádků a to v každém sloupci zvlášť.</a:t>
          </a:r>
        </a:p>
        <a:p>
          <a:r>
            <a:rPr lang="cs-CZ" sz="1100">
              <a:solidFill>
                <a:schemeClr val="dk1"/>
              </a:solidFill>
              <a:effectLst/>
              <a:latin typeface="+mn-lt"/>
              <a:ea typeface="+mn-ea"/>
              <a:cs typeface="+mn-cs"/>
            </a:rPr>
            <a:t>Pomohou nám funkce SUMIF, případně SUMIFS, které sčítají hodnoty splňující nějaká kritéria.</a:t>
          </a:r>
        </a:p>
        <a:p>
          <a:r>
            <a:rPr lang="cs-CZ" sz="1100">
              <a:solidFill>
                <a:schemeClr val="dk1"/>
              </a:solidFill>
              <a:effectLst/>
              <a:latin typeface="+mn-lt"/>
              <a:ea typeface="+mn-ea"/>
              <a:cs typeface="+mn-cs"/>
            </a:rPr>
            <a:t>Nejdřív si však musíme uvědomit rozdíl mezi zdrojovou a cílovou tabulkou a nachystat si kódování.</a:t>
          </a:r>
        </a:p>
        <a:p>
          <a:endParaRPr lang="cs-CZ" sz="1100">
            <a:solidFill>
              <a:schemeClr val="dk1"/>
            </a:solidFill>
            <a:effectLst/>
            <a:latin typeface="+mn-lt"/>
            <a:ea typeface="+mn-ea"/>
            <a:cs typeface="+mn-cs"/>
          </a:endParaRPr>
        </a:p>
        <a:p>
          <a:r>
            <a:rPr lang="cs-CZ" sz="1100">
              <a:solidFill>
                <a:schemeClr val="dk1"/>
              </a:solidFill>
              <a:effectLst/>
              <a:latin typeface="+mn-lt"/>
              <a:ea typeface="+mn-ea"/>
              <a:cs typeface="+mn-cs"/>
            </a:rPr>
            <a:t>Na tomto listě "mala" (tabulka) je jen</a:t>
          </a:r>
          <a:r>
            <a:rPr lang="cs-CZ" sz="1100" baseline="0">
              <a:solidFill>
                <a:schemeClr val="dk1"/>
              </a:solidFill>
              <a:effectLst/>
              <a:latin typeface="+mn-lt"/>
              <a:ea typeface="+mn-ea"/>
              <a:cs typeface="+mn-cs"/>
            </a:rPr>
            <a:t> malá část celkového zdrojového souboru.  Obsahuje různé doplňkové informace, některé sloupce nám mohou i překážet. Protože ale na zdrojová data nesaháme, v prvním kroku překopírujeme celou tabulku na nový list "mala pracovní". Tam můžeme zbytečné sloupce smazat a soustředit se jen na zadaný úkol.</a:t>
          </a:r>
          <a:endParaRPr lang="cs-CZ" sz="1100">
            <a:solidFill>
              <a:schemeClr val="dk1"/>
            </a:solidFill>
            <a:effectLst/>
            <a:latin typeface="+mn-lt"/>
            <a:ea typeface="+mn-ea"/>
            <a:cs typeface="+mn-cs"/>
          </a:endParaRPr>
        </a:p>
        <a:p>
          <a:endParaRPr lang="cs-CZ" sz="1100">
            <a:solidFill>
              <a:schemeClr val="dk1"/>
            </a:solidFill>
            <a:effectLst/>
            <a:latin typeface="+mn-lt"/>
            <a:ea typeface="+mn-ea"/>
            <a:cs typeface="+mn-cs"/>
          </a:endParaRPr>
        </a:p>
        <a:p>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0</xdr:row>
      <xdr:rowOff>66675</xdr:rowOff>
    </xdr:from>
    <xdr:to>
      <xdr:col>22</xdr:col>
      <xdr:colOff>19050</xdr:colOff>
      <xdr:row>0</xdr:row>
      <xdr:rowOff>1943100</xdr:rowOff>
    </xdr:to>
    <xdr:sp macro="" textlink="">
      <xdr:nvSpPr>
        <xdr:cNvPr id="3" name="Řečová bublina: obdélníkový bublinový popisek 2">
          <a:extLst>
            <a:ext uri="{FF2B5EF4-FFF2-40B4-BE49-F238E27FC236}">
              <a16:creationId xmlns:a16="http://schemas.microsoft.com/office/drawing/2014/main" id="{33F6E631-0EBA-FFD8-6D02-BE192AFCF736}"/>
            </a:ext>
          </a:extLst>
        </xdr:cNvPr>
        <xdr:cNvSpPr/>
      </xdr:nvSpPr>
      <xdr:spPr>
        <a:xfrm>
          <a:off x="3438525" y="66675"/>
          <a:ext cx="4591050" cy="1876425"/>
        </a:xfrm>
        <a:prstGeom prst="wedgeRectCallout">
          <a:avLst>
            <a:gd name="adj1" fmla="val -68136"/>
            <a:gd name="adj2" fmla="val 67576"/>
          </a:avLst>
        </a:prstGeom>
        <a:solidFill>
          <a:schemeClr val="accent4">
            <a:lumMod val="20000"/>
            <a:lumOff val="80000"/>
          </a:schemeClr>
        </a:solidFill>
        <a:ln w="28575">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cs-CZ" sz="1100" b="1">
              <a:solidFill>
                <a:sysClr val="windowText" lastClr="000000"/>
              </a:solidFill>
              <a:effectLst/>
              <a:latin typeface="+mn-lt"/>
              <a:ea typeface="+mn-ea"/>
              <a:cs typeface="+mn-cs"/>
            </a:rPr>
            <a:t>Rozsekat text:</a:t>
          </a:r>
          <a:endParaRPr lang="cs-CZ">
            <a:solidFill>
              <a:sysClr val="windowText" lastClr="000000"/>
            </a:solidFill>
            <a:effectLst/>
          </a:endParaRPr>
        </a:p>
        <a:p>
          <a:r>
            <a:rPr lang="cs-CZ" sz="1100" b="1">
              <a:solidFill>
                <a:sysClr val="windowText" lastClr="000000"/>
              </a:solidFill>
              <a:effectLst/>
              <a:latin typeface="+mn-lt"/>
              <a:ea typeface="+mn-ea"/>
              <a:cs typeface="+mn-cs"/>
            </a:rPr>
            <a:t>=ČÁST( text = buňka</a:t>
          </a:r>
          <a:r>
            <a:rPr lang="cs-CZ" sz="1100" b="1" baseline="0">
              <a:solidFill>
                <a:sysClr val="windowText" lastClr="000000"/>
              </a:solidFill>
              <a:effectLst/>
              <a:latin typeface="+mn-lt"/>
              <a:ea typeface="+mn-ea"/>
              <a:cs typeface="+mn-cs"/>
            </a:rPr>
            <a:t> s textem ;</a:t>
          </a:r>
          <a:endParaRPr lang="cs-CZ">
            <a:solidFill>
              <a:sysClr val="windowText" lastClr="000000"/>
            </a:solidFill>
            <a:effectLst/>
          </a:endParaRPr>
        </a:p>
        <a:p>
          <a:r>
            <a:rPr lang="cs-CZ" sz="1100" b="1" baseline="0">
              <a:solidFill>
                <a:sysClr val="windowText" lastClr="000000"/>
              </a:solidFill>
              <a:effectLst/>
              <a:latin typeface="+mn-lt"/>
              <a:ea typeface="+mn-ea"/>
              <a:cs typeface="+mn-cs"/>
            </a:rPr>
            <a:t>             start = na kolikátém znaku začít;</a:t>
          </a:r>
          <a:endParaRPr lang="cs-CZ">
            <a:solidFill>
              <a:sysClr val="windowText" lastClr="000000"/>
            </a:solidFill>
            <a:effectLst/>
          </a:endParaRPr>
        </a:p>
        <a:p>
          <a:r>
            <a:rPr lang="cs-CZ" sz="1100" b="1" baseline="0">
              <a:solidFill>
                <a:sysClr val="windowText" lastClr="000000"/>
              </a:solidFill>
              <a:effectLst/>
              <a:latin typeface="+mn-lt"/>
              <a:ea typeface="+mn-ea"/>
              <a:cs typeface="+mn-cs"/>
            </a:rPr>
            <a:t>             počet_znaků = kolik znaků vzít)</a:t>
          </a:r>
          <a:endParaRPr lang="cs-CZ">
            <a:solidFill>
              <a:sysClr val="windowText" lastClr="000000"/>
            </a:solidFill>
            <a:effectLst/>
          </a:endParaRPr>
        </a:p>
        <a:p>
          <a:r>
            <a:rPr lang="cs-CZ" sz="1100" baseline="0">
              <a:solidFill>
                <a:sysClr val="windowText" lastClr="000000"/>
              </a:solidFill>
              <a:effectLst/>
              <a:latin typeface="+mn-lt"/>
              <a:ea typeface="+mn-ea"/>
              <a:cs typeface="+mn-cs"/>
            </a:rPr>
            <a:t>Za znaky se počítají i mezery, pomlčky, čárky atd.</a:t>
          </a:r>
          <a:endParaRPr lang="cs-CZ">
            <a:solidFill>
              <a:sysClr val="windowText" lastClr="000000"/>
            </a:solidFill>
            <a:effectLst/>
          </a:endParaRPr>
        </a:p>
        <a:p>
          <a:r>
            <a:rPr lang="cs-CZ" sz="1100" baseline="0">
              <a:solidFill>
                <a:sysClr val="windowText" lastClr="000000"/>
              </a:solidFill>
              <a:effectLst/>
              <a:latin typeface="+mn-lt"/>
              <a:ea typeface="+mn-ea"/>
              <a:cs typeface="+mn-cs"/>
            </a:rPr>
            <a:t>Barevně jsou zvýrazněny sloupce, se kterými pracujeme:</a:t>
          </a:r>
          <a:endParaRPr lang="cs-CZ">
            <a:solidFill>
              <a:sysClr val="windowText" lastClr="000000"/>
            </a:solidFill>
            <a:effectLst/>
          </a:endParaRPr>
        </a:p>
        <a:p>
          <a:r>
            <a:rPr lang="cs-CZ" sz="1100" baseline="0">
              <a:solidFill>
                <a:sysClr val="windowText" lastClr="000000"/>
              </a:solidFill>
              <a:effectLst/>
              <a:latin typeface="+mn-lt"/>
              <a:ea typeface="+mn-ea"/>
              <a:cs typeface="+mn-cs"/>
            </a:rPr>
            <a:t>ze sloupce A bereme "buňky s textem",</a:t>
          </a:r>
          <a:endParaRPr lang="cs-CZ">
            <a:solidFill>
              <a:sysClr val="windowText" lastClr="000000"/>
            </a:solidFill>
            <a:effectLst/>
          </a:endParaRPr>
        </a:p>
        <a:p>
          <a:r>
            <a:rPr lang="cs-CZ" sz="1100" baseline="0">
              <a:solidFill>
                <a:sysClr val="windowText" lastClr="000000"/>
              </a:solidFill>
              <a:effectLst/>
              <a:latin typeface="+mn-lt"/>
              <a:ea typeface="+mn-ea"/>
              <a:cs typeface="+mn-cs"/>
            </a:rPr>
            <a:t>ve sloupcích D, E, F, G jsou různé zadání funkce ČÁST.</a:t>
          </a:r>
          <a:endParaRPr lang="cs-CZ">
            <a:solidFill>
              <a:sysClr val="windowText" lastClr="000000"/>
            </a:solidFill>
            <a:effectLst/>
          </a:endParaRPr>
        </a:p>
        <a:p>
          <a:r>
            <a:rPr lang="cs-CZ" sz="1100" baseline="0">
              <a:solidFill>
                <a:sysClr val="windowText" lastClr="000000"/>
              </a:solidFill>
              <a:effectLst/>
              <a:latin typeface="+mn-lt"/>
              <a:ea typeface="+mn-ea"/>
              <a:cs typeface="+mn-cs"/>
            </a:rPr>
            <a:t>Tato zadání kopírujeme směrem dolů, takže není třeba řešit</a:t>
          </a:r>
          <a:endParaRPr lang="cs-CZ">
            <a:solidFill>
              <a:sysClr val="windowText" lastClr="000000"/>
            </a:solidFill>
            <a:effectLst/>
          </a:endParaRPr>
        </a:p>
        <a:p>
          <a:r>
            <a:rPr lang="cs-CZ" sz="1100" baseline="0">
              <a:solidFill>
                <a:sysClr val="windowText" lastClr="000000"/>
              </a:solidFill>
              <a:effectLst/>
              <a:latin typeface="+mn-lt"/>
              <a:ea typeface="+mn-ea"/>
              <a:cs typeface="+mn-cs"/>
            </a:rPr>
            <a:t>relativní/absolutní odkazy na zdrojové buňky (A1 versus $A$1).</a:t>
          </a:r>
          <a:endParaRPr lang="cs-CZ">
            <a:solidFill>
              <a:sysClr val="windowText" lastClr="000000"/>
            </a:solidFill>
            <a:effectLst/>
          </a:endParaRPr>
        </a:p>
        <a:p>
          <a:pPr algn="l"/>
          <a:endParaRPr lang="cs-CZ" sz="1100"/>
        </a:p>
      </xdr:txBody>
    </xdr:sp>
    <xdr:clientData/>
  </xdr:twoCellAnchor>
  <xdr:twoCellAnchor>
    <xdr:from>
      <xdr:col>12</xdr:col>
      <xdr:colOff>66675</xdr:colOff>
      <xdr:row>2</xdr:row>
      <xdr:rowOff>57150</xdr:rowOff>
    </xdr:from>
    <xdr:to>
      <xdr:col>40</xdr:col>
      <xdr:colOff>66675</xdr:colOff>
      <xdr:row>22</xdr:row>
      <xdr:rowOff>28575</xdr:rowOff>
    </xdr:to>
    <xdr:sp macro="" textlink="">
      <xdr:nvSpPr>
        <xdr:cNvPr id="4" name="Řečová bublina: obdélníkový bublinový popisek 3">
          <a:extLst>
            <a:ext uri="{FF2B5EF4-FFF2-40B4-BE49-F238E27FC236}">
              <a16:creationId xmlns:a16="http://schemas.microsoft.com/office/drawing/2014/main" id="{986B79A0-1183-4F46-854F-FB2C5D81D36D}"/>
            </a:ext>
          </a:extLst>
        </xdr:cNvPr>
        <xdr:cNvSpPr/>
      </xdr:nvSpPr>
      <xdr:spPr>
        <a:xfrm>
          <a:off x="5600700" y="2543175"/>
          <a:ext cx="6934200" cy="3781425"/>
        </a:xfrm>
        <a:prstGeom prst="wedgeRectCallout">
          <a:avLst>
            <a:gd name="adj1" fmla="val -68508"/>
            <a:gd name="adj2" fmla="val -48667"/>
          </a:avLst>
        </a:prstGeom>
        <a:solidFill>
          <a:schemeClr val="accent2">
            <a:lumMod val="20000"/>
            <a:lumOff val="80000"/>
          </a:schemeClr>
        </a:solid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cs-CZ" sz="1100" b="1">
              <a:solidFill>
                <a:sysClr val="windowText" lastClr="000000"/>
              </a:solidFill>
              <a:effectLst/>
              <a:latin typeface="+mn-lt"/>
              <a:ea typeface="+mn-ea"/>
              <a:cs typeface="+mn-cs"/>
            </a:rPr>
            <a:t>Slepit text z několika zdrojů:</a:t>
          </a:r>
        </a:p>
        <a:p>
          <a:r>
            <a:rPr lang="cs-CZ" sz="1100" b="0">
              <a:solidFill>
                <a:sysClr val="windowText" lastClr="000000"/>
              </a:solidFill>
              <a:effectLst/>
              <a:latin typeface="+mn-lt"/>
              <a:ea typeface="+mn-ea"/>
              <a:cs typeface="+mn-cs"/>
            </a:rPr>
            <a:t>funkce</a:t>
          </a:r>
          <a:r>
            <a:rPr lang="cs-CZ" sz="1100" b="0" baseline="0">
              <a:solidFill>
                <a:sysClr val="windowText" lastClr="000000"/>
              </a:solidFill>
              <a:effectLst/>
              <a:latin typeface="+mn-lt"/>
              <a:ea typeface="+mn-ea"/>
              <a:cs typeface="+mn-cs"/>
            </a:rPr>
            <a:t> CONCATENATE, v nejnovějších verzích Excelu nová funkce se zkráceným jménem CONCAT, která dělá to stejné. Pokud používáte zároveň novou i starou verzi Excelu (třeba na počítači doma), použijte raději funkci CONCATENATE.</a:t>
          </a:r>
        </a:p>
        <a:p>
          <a:endParaRPr lang="cs-CZ" b="0">
            <a:solidFill>
              <a:sysClr val="windowText" lastClr="000000"/>
            </a:solidFill>
            <a:effectLst/>
          </a:endParaRPr>
        </a:p>
        <a:p>
          <a:r>
            <a:rPr lang="cs-CZ" sz="1100" b="1">
              <a:solidFill>
                <a:sysClr val="windowText" lastClr="000000"/>
              </a:solidFill>
              <a:effectLst/>
              <a:latin typeface="+mn-lt"/>
              <a:ea typeface="+mn-ea"/>
              <a:cs typeface="+mn-cs"/>
            </a:rPr>
            <a:t>=CONCATENATE( text1</a:t>
          </a:r>
          <a:r>
            <a:rPr lang="cs-CZ" sz="1100" b="1" baseline="0">
              <a:solidFill>
                <a:sysClr val="windowText" lastClr="000000"/>
              </a:solidFill>
              <a:effectLst/>
              <a:latin typeface="+mn-lt"/>
              <a:ea typeface="+mn-ea"/>
              <a:cs typeface="+mn-cs"/>
            </a:rPr>
            <a:t> ; text2; text3; ...)</a:t>
          </a:r>
        </a:p>
        <a:p>
          <a:pPr marL="0" marR="0" lvl="0" indent="0" defTabSz="914400" eaLnBrk="1" fontAlgn="auto" latinLnBrk="0" hangingPunct="1">
            <a:lnSpc>
              <a:spcPct val="100000"/>
            </a:lnSpc>
            <a:spcBef>
              <a:spcPts val="0"/>
            </a:spcBef>
            <a:spcAft>
              <a:spcPts val="0"/>
            </a:spcAft>
            <a:buClrTx/>
            <a:buSzTx/>
            <a:buFontTx/>
            <a:buNone/>
            <a:tabLst/>
            <a:defRPr/>
          </a:pPr>
          <a:r>
            <a:rPr lang="cs-CZ" sz="1100" b="1" baseline="0">
              <a:solidFill>
                <a:sysClr val="windowText" lastClr="000000"/>
              </a:solidFill>
              <a:effectLst/>
              <a:latin typeface="+mn-lt"/>
              <a:ea typeface="+mn-ea"/>
              <a:cs typeface="+mn-cs"/>
            </a:rPr>
            <a:t>=CONCAT</a:t>
          </a:r>
          <a:r>
            <a:rPr lang="cs-CZ" sz="1100" b="1">
              <a:solidFill>
                <a:sysClr val="windowText" lastClr="000000"/>
              </a:solidFill>
              <a:effectLst/>
              <a:latin typeface="+mn-lt"/>
              <a:ea typeface="+mn-ea"/>
              <a:cs typeface="+mn-cs"/>
            </a:rPr>
            <a:t>( text1</a:t>
          </a:r>
          <a:r>
            <a:rPr lang="cs-CZ" sz="1100" b="1" baseline="0">
              <a:solidFill>
                <a:sysClr val="windowText" lastClr="000000"/>
              </a:solidFill>
              <a:effectLst/>
              <a:latin typeface="+mn-lt"/>
              <a:ea typeface="+mn-ea"/>
              <a:cs typeface="+mn-cs"/>
            </a:rPr>
            <a:t> ; text2; text3; ...)</a:t>
          </a:r>
          <a:endParaRPr lang="cs-CZ">
            <a:solidFill>
              <a:sysClr val="windowText" lastClr="000000"/>
            </a:solidFill>
            <a:effectLst/>
          </a:endParaRPr>
        </a:p>
        <a:p>
          <a:endParaRPr lang="cs-CZ" sz="1100" b="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effectLst/>
              <a:latin typeface="+mn-lt"/>
              <a:ea typeface="+mn-ea"/>
              <a:cs typeface="+mn-cs"/>
            </a:rPr>
            <a:t>Jednotlivé části</a:t>
          </a:r>
          <a:r>
            <a:rPr lang="cs-CZ" sz="1100" b="1" baseline="0">
              <a:solidFill>
                <a:sysClr val="windowText" lastClr="000000"/>
              </a:solidFill>
              <a:effectLst/>
              <a:latin typeface="+mn-lt"/>
              <a:ea typeface="+mn-ea"/>
              <a:cs typeface="+mn-cs"/>
            </a:rPr>
            <a:t> </a:t>
          </a:r>
          <a:r>
            <a:rPr lang="cs-CZ" sz="1100" b="0">
              <a:solidFill>
                <a:sysClr val="windowText" lastClr="000000"/>
              </a:solidFill>
              <a:effectLst/>
              <a:latin typeface="+mn-lt"/>
              <a:ea typeface="+mn-ea"/>
              <a:cs typeface="+mn-cs"/>
            </a:rPr>
            <a:t>(text1</a:t>
          </a:r>
          <a:r>
            <a:rPr lang="cs-CZ" sz="1100" b="0" baseline="0">
              <a:solidFill>
                <a:sysClr val="windowText" lastClr="000000"/>
              </a:solidFill>
              <a:effectLst/>
              <a:latin typeface="+mn-lt"/>
              <a:ea typeface="+mn-ea"/>
              <a:cs typeface="+mn-cs"/>
            </a:rPr>
            <a:t> ; text2; text3; ...) </a:t>
          </a:r>
          <a:r>
            <a:rPr lang="cs-CZ" sz="1100" baseline="0">
              <a:solidFill>
                <a:sysClr val="windowText" lastClr="000000"/>
              </a:solidFill>
              <a:effectLst/>
              <a:latin typeface="+mn-lt"/>
              <a:ea typeface="+mn-ea"/>
              <a:cs typeface="+mn-cs"/>
            </a:rPr>
            <a:t>mohou být buď odkazy na buňky nebo konkrétní znaky, které uvádíme </a:t>
          </a:r>
          <a:br>
            <a:rPr lang="cs-CZ" sz="1100" baseline="0">
              <a:solidFill>
                <a:sysClr val="windowText" lastClr="000000"/>
              </a:solidFill>
              <a:effectLst/>
              <a:latin typeface="+mn-lt"/>
              <a:ea typeface="+mn-ea"/>
              <a:cs typeface="+mn-cs"/>
            </a:rPr>
          </a:br>
          <a:r>
            <a:rPr lang="cs-CZ" sz="1100" baseline="0">
              <a:solidFill>
                <a:sysClr val="windowText" lastClr="000000"/>
              </a:solidFill>
              <a:effectLst/>
              <a:latin typeface="+mn-lt"/>
              <a:ea typeface="+mn-ea"/>
              <a:cs typeface="+mn-cs"/>
            </a:rPr>
            <a:t>v uvozovkách. V našem příkladu </a:t>
          </a:r>
        </a:p>
        <a:p>
          <a:pPr marL="0" marR="0" lvl="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effectLst/>
              <a:latin typeface="+mn-lt"/>
              <a:ea typeface="+mn-ea"/>
              <a:cs typeface="+mn-cs"/>
            </a:rPr>
            <a:t>=CONCAT( D2 ; "-" ; E2 ; "-" ; F2)</a:t>
          </a:r>
        </a:p>
        <a:p>
          <a:pPr marL="0" marR="0" lvl="0" indent="0" defTabSz="914400" eaLnBrk="1" fontAlgn="auto" latinLnBrk="0" hangingPunct="1">
            <a:lnSpc>
              <a:spcPct val="100000"/>
            </a:lnSpc>
            <a:spcBef>
              <a:spcPts val="0"/>
            </a:spcBef>
            <a:spcAft>
              <a:spcPts val="0"/>
            </a:spcAft>
            <a:buClrTx/>
            <a:buSzTx/>
            <a:buFontTx/>
            <a:buNone/>
            <a:tabLst/>
            <a:defRPr/>
          </a:pPr>
          <a:endParaRPr lang="cs-CZ" sz="1100" baseline="0">
            <a:solidFill>
              <a:sysClr val="windowText" lastClr="000000"/>
            </a:solidFill>
            <a:effectLst/>
            <a:latin typeface="+mn-lt"/>
            <a:ea typeface="+mn-ea"/>
            <a:cs typeface="+mn-cs"/>
          </a:endParaRPr>
        </a:p>
        <a:p>
          <a:r>
            <a:rPr lang="cs-CZ" sz="1100" baseline="0">
              <a:solidFill>
                <a:sysClr val="windowText" lastClr="000000"/>
              </a:solidFill>
              <a:effectLst/>
              <a:latin typeface="+mn-lt"/>
              <a:ea typeface="+mn-ea"/>
              <a:cs typeface="+mn-cs"/>
            </a:rPr>
            <a:t>Pracujeme se sloupci D, E, F, ze kterých bereme kousky textů,</a:t>
          </a:r>
        </a:p>
        <a:p>
          <a:r>
            <a:rPr lang="cs-CZ" sz="1100" baseline="0">
              <a:solidFill>
                <a:sysClr val="windowText" lastClr="000000"/>
              </a:solidFill>
              <a:effectLst/>
              <a:latin typeface="+mn-lt"/>
              <a:ea typeface="+mn-ea"/>
              <a:cs typeface="+mn-cs"/>
            </a:rPr>
            <a:t>kousky slepujeme pomlčkami, které uvádíme v uvozovkách.</a:t>
          </a:r>
        </a:p>
        <a:p>
          <a:endParaRPr lang="cs-CZ" sz="1100" baseline="0">
            <a:solidFill>
              <a:sysClr val="windowText" lastClr="000000"/>
            </a:solidFill>
            <a:effectLst/>
            <a:latin typeface="+mn-lt"/>
            <a:ea typeface="+mn-ea"/>
            <a:cs typeface="+mn-cs"/>
          </a:endParaRPr>
        </a:p>
        <a:p>
          <a:r>
            <a:rPr lang="cs-CZ" sz="1100" baseline="0">
              <a:solidFill>
                <a:sysClr val="windowText" lastClr="000000"/>
              </a:solidFill>
              <a:effectLst/>
              <a:latin typeface="+mn-lt"/>
              <a:ea typeface="+mn-ea"/>
              <a:cs typeface="+mn-cs"/>
            </a:rPr>
            <a:t>Toto zadání kopírujeme směrem dolů, takže není třeba řešit</a:t>
          </a:r>
          <a:endParaRPr lang="cs-CZ">
            <a:solidFill>
              <a:sysClr val="windowText" lastClr="000000"/>
            </a:solidFill>
            <a:effectLst/>
          </a:endParaRPr>
        </a:p>
        <a:p>
          <a:r>
            <a:rPr lang="cs-CZ" sz="1100" baseline="0">
              <a:solidFill>
                <a:sysClr val="windowText" lastClr="000000"/>
              </a:solidFill>
              <a:effectLst/>
              <a:latin typeface="+mn-lt"/>
              <a:ea typeface="+mn-ea"/>
              <a:cs typeface="+mn-cs"/>
            </a:rPr>
            <a:t>relativní/absolutní odkazy na zdrojové buňky (A1 versus $A$1).</a:t>
          </a:r>
        </a:p>
        <a:p>
          <a:endParaRPr lang="cs-CZ" sz="1100" baseline="0">
            <a:solidFill>
              <a:sysClr val="windowText" lastClr="000000"/>
            </a:solidFill>
            <a:effectLst/>
            <a:latin typeface="+mn-lt"/>
            <a:ea typeface="+mn-ea"/>
            <a:cs typeface="+mn-cs"/>
          </a:endParaRPr>
        </a:p>
        <a:p>
          <a:r>
            <a:rPr lang="cs-CZ" sz="1100" b="1" baseline="0">
              <a:solidFill>
                <a:sysClr val="windowText" lastClr="000000"/>
              </a:solidFill>
              <a:effectLst/>
              <a:latin typeface="+mn-lt"/>
              <a:ea typeface="+mn-ea"/>
              <a:cs typeface="+mn-cs"/>
            </a:rPr>
            <a:t>Doporučení: když se celá akce podaří, je dobré výsledek "zafixovat".</a:t>
          </a:r>
          <a:r>
            <a:rPr lang="cs-CZ" sz="1100" baseline="0">
              <a:solidFill>
                <a:sysClr val="windowText" lastClr="000000"/>
              </a:solidFill>
              <a:effectLst/>
              <a:latin typeface="+mn-lt"/>
              <a:ea typeface="+mn-ea"/>
              <a:cs typeface="+mn-cs"/>
            </a:rPr>
            <a:t> Nyní je totiž obsahem buněk řada vzorečků, ale pro nás jsou cenné samotné hodnoty. Proto sloupce se vzorci označíme, okopírujeme CTRL+C a </a:t>
          </a:r>
          <a:r>
            <a:rPr lang="cs-CZ" sz="1100" b="1" baseline="0">
              <a:solidFill>
                <a:sysClr val="windowText" lastClr="000000"/>
              </a:solidFill>
              <a:effectLst/>
              <a:latin typeface="+mn-lt"/>
              <a:ea typeface="+mn-ea"/>
              <a:cs typeface="+mn-cs"/>
            </a:rPr>
            <a:t>vložíme zpět na stejné místo JAKO HODNOTY</a:t>
          </a:r>
          <a:r>
            <a:rPr lang="cs-CZ" sz="1100" baseline="0">
              <a:solidFill>
                <a:sysClr val="windowText" lastClr="000000"/>
              </a:solidFill>
              <a:effectLst/>
              <a:latin typeface="+mn-lt"/>
              <a:ea typeface="+mn-ea"/>
              <a:cs typeface="+mn-cs"/>
            </a:rPr>
            <a:t>. Volba je dostupná buď přes pravé tlačítko myši (!pozor, klineme do levého horního rohu zvolené oblasti), nebo na kartě </a:t>
          </a:r>
          <a:r>
            <a:rPr lang="cs-CZ" sz="1100" i="1" baseline="0">
              <a:solidFill>
                <a:sysClr val="windowText" lastClr="000000"/>
              </a:solidFill>
              <a:effectLst/>
              <a:latin typeface="+mn-lt"/>
              <a:ea typeface="+mn-ea"/>
              <a:cs typeface="+mn-cs"/>
            </a:rPr>
            <a:t>Domů &gt; Vložit &gt; Vložit hodnoty</a:t>
          </a:r>
          <a:r>
            <a:rPr lang="cs-CZ" sz="1100" baseline="0">
              <a:solidFill>
                <a:sysClr val="windowText" lastClr="000000"/>
              </a:solidFill>
              <a:effectLst/>
              <a:latin typeface="+mn-lt"/>
              <a:ea typeface="+mn-ea"/>
              <a:cs typeface="+mn-cs"/>
            </a:rPr>
            <a:t>.</a:t>
          </a:r>
        </a:p>
        <a:p>
          <a:endParaRPr lang="cs-CZ">
            <a:solidFill>
              <a:sysClr val="windowText" lastClr="000000"/>
            </a:solidFill>
            <a:effectLst/>
          </a:endParaRPr>
        </a:p>
        <a:p>
          <a:pPr algn="l"/>
          <a:endParaRPr lang="cs-CZ" sz="1100">
            <a:solidFill>
              <a:sysClr val="windowText" lastClr="000000"/>
            </a:solidFill>
          </a:endParaRPr>
        </a:p>
      </xdr:txBody>
    </xdr:sp>
    <xdr:clientData/>
  </xdr:twoCellAnchor>
  <xdr:twoCellAnchor>
    <xdr:from>
      <xdr:col>0</xdr:col>
      <xdr:colOff>238124</xdr:colOff>
      <xdr:row>0</xdr:row>
      <xdr:rowOff>219076</xdr:rowOff>
    </xdr:from>
    <xdr:to>
      <xdr:col>5</xdr:col>
      <xdr:colOff>9524</xdr:colOff>
      <xdr:row>0</xdr:row>
      <xdr:rowOff>1209676</xdr:rowOff>
    </xdr:to>
    <xdr:sp macro="" textlink="">
      <xdr:nvSpPr>
        <xdr:cNvPr id="2" name="TextovéPole 1">
          <a:extLst>
            <a:ext uri="{FF2B5EF4-FFF2-40B4-BE49-F238E27FC236}">
              <a16:creationId xmlns:a16="http://schemas.microsoft.com/office/drawing/2014/main" id="{45ADD347-1763-E173-03F9-68EFA6AEC8B2}"/>
            </a:ext>
          </a:extLst>
        </xdr:cNvPr>
        <xdr:cNvSpPr txBox="1"/>
      </xdr:nvSpPr>
      <xdr:spPr>
        <a:xfrm>
          <a:off x="238124" y="219076"/>
          <a:ext cx="2581275" cy="990600"/>
        </a:xfrm>
        <a:prstGeom prst="rect">
          <a:avLst/>
        </a:prstGeom>
        <a:solidFill>
          <a:schemeClr val="accent1">
            <a:lumMod val="20000"/>
            <a:lumOff val="80000"/>
          </a:schemeClr>
        </a:solidFill>
        <a:ln w="2857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Tady vytvoříme nové kódování.</a:t>
          </a:r>
        </a:p>
        <a:p>
          <a:r>
            <a:rPr lang="cs-CZ" sz="1100"/>
            <a:t>Nejdřív rozsekáme informace ve sloupci A a potom slepíme jen ty informace, které jsou pro další práci potřeba.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166688</xdr:colOff>
      <xdr:row>0</xdr:row>
      <xdr:rowOff>542924</xdr:rowOff>
    </xdr:from>
    <xdr:to>
      <xdr:col>29</xdr:col>
      <xdr:colOff>158750</xdr:colOff>
      <xdr:row>37</xdr:row>
      <xdr:rowOff>0</xdr:rowOff>
    </xdr:to>
    <xdr:sp macro="" textlink="">
      <xdr:nvSpPr>
        <xdr:cNvPr id="2" name="Řečová bublina: obdélníkový bublinový popisek 1">
          <a:extLst>
            <a:ext uri="{FF2B5EF4-FFF2-40B4-BE49-F238E27FC236}">
              <a16:creationId xmlns:a16="http://schemas.microsoft.com/office/drawing/2014/main" id="{B5D456A8-5538-7A5D-F3D6-0ACF7E89C101}"/>
            </a:ext>
          </a:extLst>
        </xdr:cNvPr>
        <xdr:cNvSpPr/>
      </xdr:nvSpPr>
      <xdr:spPr>
        <a:xfrm>
          <a:off x="3421063" y="542924"/>
          <a:ext cx="4667250" cy="8609014"/>
        </a:xfrm>
        <a:prstGeom prst="wedgeRectCallout">
          <a:avLst>
            <a:gd name="adj1" fmla="val -73607"/>
            <a:gd name="adj2" fmla="val -23336"/>
          </a:avLst>
        </a:prstGeom>
        <a:solidFill>
          <a:schemeClr val="accent6">
            <a:lumMod val="20000"/>
            <a:lumOff val="80000"/>
          </a:schemeClr>
        </a:solidFill>
        <a:ln w="28575"/>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cs-CZ" sz="1100"/>
            <a:t>Na</a:t>
          </a:r>
          <a:r>
            <a:rPr lang="cs-CZ" sz="1100" baseline="0"/>
            <a:t> novém listě vytvoříme tabulku se součty.</a:t>
          </a:r>
        </a:p>
        <a:p>
          <a:pPr algn="l"/>
          <a:endParaRPr lang="cs-CZ" sz="1100" baseline="0"/>
        </a:p>
        <a:p>
          <a:pPr algn="l"/>
          <a:r>
            <a:rPr lang="cs-CZ" sz="1100" b="1" baseline="0"/>
            <a:t>Klíčové je správné kódování jednotlivých vzorků</a:t>
          </a:r>
          <a:r>
            <a:rPr lang="cs-CZ" sz="1100" baseline="0"/>
            <a:t> - musí odpovídat kódům na listě "mala pracovni" (tabulka).</a:t>
          </a:r>
        </a:p>
        <a:p>
          <a:pPr algn="l"/>
          <a:r>
            <a:rPr lang="cs-CZ" sz="1100" baseline="0"/>
            <a:t>Zároveň ale nelze kódování jednoduše okopírovat! Na předchozím listě má každý vzorek 2-4 řádků, kdežto zde může být každý vzorek jenom jednou. Základní kódování pro LOKalitu, SNIH a VZOREK (sloupce A, B, C) je podle mých zkušeností nejryhlejší udělat ručně. Využívám při tom faktu, že jednotlivé bloky se opakují, takže je mohu kopírovat a vkládat pod sebe.</a:t>
          </a:r>
        </a:p>
        <a:p>
          <a:pPr algn="l"/>
          <a:r>
            <a:rPr lang="cs-CZ" sz="1100" baseline="0"/>
            <a:t>Složený KOD (sloupec D) pak vytvoříme funkcí CONCATENATE.</a:t>
          </a:r>
        </a:p>
        <a:p>
          <a:pPr algn="l"/>
          <a:endParaRPr lang="cs-CZ" sz="1100" baseline="0"/>
        </a:p>
        <a:p>
          <a:pPr algn="l"/>
          <a:r>
            <a:rPr lang="cs-CZ" sz="1100" baseline="0"/>
            <a:t>Nyní jsme připravení pro funkci </a:t>
          </a:r>
          <a:r>
            <a:rPr lang="cs-CZ" sz="1100" b="0" baseline="0"/>
            <a:t>SUMIF</a:t>
          </a:r>
          <a:r>
            <a:rPr lang="cs-CZ" sz="1100" baseline="0"/>
            <a:t>:</a:t>
          </a:r>
        </a:p>
        <a:p>
          <a:pPr algn="l"/>
          <a:r>
            <a:rPr lang="cs-CZ" sz="1100" b="1" baseline="0"/>
            <a:t>=SUMIF( oblast = kde vyhledávám </a:t>
          </a:r>
          <a:r>
            <a:rPr lang="en-GB" sz="1100" b="1" baseline="0"/>
            <a:t>'</a:t>
          </a:r>
          <a:r>
            <a:rPr lang="cs-CZ" sz="1100" b="1" baseline="0"/>
            <a:t>podmnožiny</a:t>
          </a:r>
          <a:r>
            <a:rPr lang="en-GB" sz="1100" b="1" baseline="0"/>
            <a:t>'</a:t>
          </a:r>
          <a:r>
            <a:rPr lang="cs-CZ" sz="1100" b="1" baseline="0"/>
            <a:t>; </a:t>
          </a:r>
          <a:br>
            <a:rPr lang="cs-CZ" sz="1100" b="1" baseline="0"/>
          </a:br>
          <a:r>
            <a:rPr lang="cs-CZ" sz="1100" b="1" baseline="0"/>
            <a:t>                 kritéria = </a:t>
          </a:r>
          <a:r>
            <a:rPr lang="en-GB" sz="1100" b="1" baseline="0"/>
            <a:t>podle </a:t>
          </a:r>
          <a:r>
            <a:rPr lang="cs-CZ" sz="1100" b="1" baseline="0"/>
            <a:t>č</a:t>
          </a:r>
          <a:r>
            <a:rPr lang="en-GB" sz="1100" b="1" baseline="0"/>
            <a:t>eho </a:t>
          </a:r>
          <a:r>
            <a:rPr lang="cs-CZ" sz="1100" b="1" baseline="0"/>
            <a:t>vyhledávám </a:t>
          </a:r>
          <a:r>
            <a:rPr lang="en-GB" sz="1100" b="1" baseline="0"/>
            <a:t>'podmno</a:t>
          </a:r>
          <a:r>
            <a:rPr lang="cs-CZ" sz="1100" b="1" baseline="0"/>
            <a:t>žiny</a:t>
          </a:r>
          <a:r>
            <a:rPr lang="en-GB" sz="1100" b="1" baseline="0"/>
            <a:t>'</a:t>
          </a:r>
          <a:r>
            <a:rPr lang="cs-CZ" sz="1100" b="1" baseline="0"/>
            <a:t>; </a:t>
          </a:r>
          <a:br>
            <a:rPr lang="cs-CZ" sz="1100" b="1" baseline="0"/>
          </a:br>
          <a:r>
            <a:rPr lang="cs-CZ" sz="1100" b="1" baseline="0"/>
            <a:t>                 součet = které hodnoty sčítám)</a:t>
          </a:r>
          <a:endParaRPr lang="cs-CZ" sz="1100" b="0" baseline="0"/>
        </a:p>
        <a:p>
          <a:pPr algn="l"/>
          <a:endParaRPr lang="cs-CZ" sz="1100" b="1" baseline="0"/>
        </a:p>
        <a:p>
          <a:pPr algn="l"/>
          <a:r>
            <a:rPr lang="cs-CZ" sz="1100" baseline="0"/>
            <a:t>Podívejme se na první vzorek s kódem VI-Z-1.</a:t>
          </a:r>
        </a:p>
        <a:p>
          <a:pPr algn="l"/>
          <a:r>
            <a:rPr lang="cs-CZ" sz="1100" baseline="0"/>
            <a:t>Na listě "mala pracovni" jsou vrstvy tohoto vzorku na řádcích 2, 3 a 4. Poznáme to podle sloupce H, ve kterém jsou kódy. Takže oblast, ve které vyhledávám podmnožiny, je sloupec H, přesněji H2:H59. </a:t>
          </a:r>
          <a:r>
            <a:rPr lang="cs-CZ" sz="1100" b="1" i="1" baseline="0"/>
            <a:t>Oblast</a:t>
          </a:r>
          <a:r>
            <a:rPr lang="cs-CZ" sz="1100" baseline="0"/>
            <a:t> mohu zadat pomocí myši (klikáním a označováním), i když je oblast na jiném listě. Ve vzorečku se to projeví předponou </a:t>
          </a:r>
          <a:r>
            <a:rPr lang="cs-CZ" sz="1100" b="1" baseline="0">
              <a:solidFill>
                <a:schemeClr val="dk1"/>
              </a:solidFill>
              <a:effectLst/>
              <a:latin typeface="+mn-lt"/>
              <a:ea typeface="+mn-ea"/>
              <a:cs typeface="+mn-cs"/>
            </a:rPr>
            <a:t>'mala pracovni'!</a:t>
          </a:r>
          <a:r>
            <a:rPr lang="cs-CZ" sz="1100" b="0" baseline="0">
              <a:solidFill>
                <a:schemeClr val="dk1"/>
              </a:solidFill>
              <a:effectLst/>
              <a:latin typeface="+mn-lt"/>
              <a:ea typeface="+mn-ea"/>
              <a:cs typeface="+mn-cs"/>
            </a:rPr>
            <a:t>, což je "adresa" na jiný list. Když máme označeno, připíšeme středník - tím se uzavře výběr buněk pro oblast. Pokud potřebujeme do vzorce přidat snaky $ pro absolutizaci odkazu, uděláme to později.</a:t>
          </a:r>
        </a:p>
        <a:p>
          <a:pPr algn="l"/>
          <a:r>
            <a:rPr lang="cs-CZ" sz="1100" b="0" baseline="0">
              <a:solidFill>
                <a:schemeClr val="dk1"/>
              </a:solidFill>
              <a:effectLst/>
              <a:latin typeface="+mn-lt"/>
              <a:ea typeface="+mn-ea"/>
              <a:cs typeface="+mn-cs"/>
            </a:rPr>
            <a:t>Argument </a:t>
          </a:r>
          <a:r>
            <a:rPr lang="cs-CZ" sz="1100" b="1" i="1" baseline="0">
              <a:solidFill>
                <a:schemeClr val="dk1"/>
              </a:solidFill>
              <a:effectLst/>
              <a:latin typeface="+mn-lt"/>
              <a:ea typeface="+mn-ea"/>
              <a:cs typeface="+mn-cs"/>
            </a:rPr>
            <a:t>kritéria</a:t>
          </a:r>
          <a:r>
            <a:rPr lang="cs-CZ" sz="1100" b="0" baseline="0">
              <a:solidFill>
                <a:schemeClr val="dk1"/>
              </a:solidFill>
              <a:effectLst/>
              <a:latin typeface="+mn-lt"/>
              <a:ea typeface="+mn-ea"/>
              <a:cs typeface="+mn-cs"/>
            </a:rPr>
            <a:t>: to je seznam jednotlivých vzorků, pro které chci vytvořit součet. Tento seznam máme na tomto listě (mala soucty) se sloupci D. Do vzorce SUMIF ale vložíme jen jednu buňku, D2, protože pro jeden výsledek potřebuji v jednom okamžiku jen jeden kód půdního vzorku. Pro další půdní vzorek a další součet se musí vzorec SUMIF "posunout" na D3, což Excel udělá sám - pokud mám vzorec dobře sestavený.</a:t>
          </a:r>
        </a:p>
        <a:p>
          <a:pPr algn="l"/>
          <a:r>
            <a:rPr lang="cs-CZ" sz="1100" b="0" baseline="0">
              <a:solidFill>
                <a:schemeClr val="dk1"/>
              </a:solidFill>
              <a:effectLst/>
              <a:latin typeface="+mn-lt"/>
              <a:ea typeface="+mn-ea"/>
              <a:cs typeface="+mn-cs"/>
            </a:rPr>
            <a:t>Posledním [nepovinným] argumentem je </a:t>
          </a:r>
          <a:r>
            <a:rPr lang="cs-CZ" sz="1100" b="1" i="1" baseline="0">
              <a:solidFill>
                <a:schemeClr val="dk1"/>
              </a:solidFill>
              <a:effectLst/>
              <a:latin typeface="+mn-lt"/>
              <a:ea typeface="+mn-ea"/>
              <a:cs typeface="+mn-cs"/>
            </a:rPr>
            <a:t>součet</a:t>
          </a:r>
          <a:r>
            <a:rPr lang="cs-CZ" sz="1100" b="0" baseline="0">
              <a:solidFill>
                <a:schemeClr val="dk1"/>
              </a:solidFill>
              <a:effectLst/>
              <a:latin typeface="+mn-lt"/>
              <a:ea typeface="+mn-ea"/>
              <a:cs typeface="+mn-cs"/>
            </a:rPr>
            <a:t>. Nepovinný argument je zapsán v hranatých závorkách [ ]. Tento argument odkazuje na oblast s čísly, která chceme sčítat. Pozor, budeme sčítat pro každý druh (sloupeček) zvlášť. Takže první vzoreček se týká jen sloupce </a:t>
          </a:r>
          <a:r>
            <a:rPr lang="cs-CZ" sz="1100" b="0" i="1" baseline="0">
              <a:solidFill>
                <a:schemeClr val="dk1"/>
              </a:solidFill>
              <a:effectLst/>
              <a:latin typeface="+mn-lt"/>
              <a:ea typeface="+mn-ea"/>
              <a:cs typeface="+mn-cs"/>
            </a:rPr>
            <a:t>Achaeta spp.</a:t>
          </a:r>
          <a:r>
            <a:rPr lang="cs-CZ" sz="1100" b="0" baseline="0">
              <a:solidFill>
                <a:schemeClr val="dk1"/>
              </a:solidFill>
              <a:effectLst/>
              <a:latin typeface="+mn-lt"/>
              <a:ea typeface="+mn-ea"/>
              <a:cs typeface="+mn-cs"/>
            </a:rPr>
            <a:t> na listě "mala pracovni". Do argumentu součet vložíme celý sloupeček  </a:t>
          </a:r>
          <a:r>
            <a:rPr lang="cs-CZ" sz="1100" baseline="0">
              <a:solidFill>
                <a:schemeClr val="dk1"/>
              </a:solidFill>
              <a:effectLst/>
              <a:latin typeface="+mn-lt"/>
              <a:ea typeface="+mn-ea"/>
              <a:cs typeface="+mn-cs"/>
            </a:rPr>
            <a:t>'mala pracovni'!</a:t>
          </a:r>
          <a:r>
            <a:rPr lang="cs-CZ" sz="1100" b="0" baseline="0">
              <a:solidFill>
                <a:schemeClr val="dk1"/>
              </a:solidFill>
              <a:effectLst/>
              <a:latin typeface="+mn-lt"/>
              <a:ea typeface="+mn-ea"/>
              <a:cs typeface="+mn-cs"/>
            </a:rPr>
            <a:t>I2:I59, protože z celého tohoto sloupce vybíráme buňky pro součet. </a:t>
          </a:r>
        </a:p>
        <a:p>
          <a:pPr algn="l"/>
          <a:r>
            <a:rPr lang="cs-CZ" sz="1100" b="0" baseline="0">
              <a:solidFill>
                <a:schemeClr val="dk1"/>
              </a:solidFill>
              <a:effectLst/>
              <a:latin typeface="+mn-lt"/>
              <a:ea typeface="+mn-ea"/>
              <a:cs typeface="+mn-cs"/>
            </a:rPr>
            <a:t>Zápis vzorečku ukončíme ). První výsledek by měl být 0. Když změníte počet jedinců </a:t>
          </a:r>
          <a:r>
            <a:rPr lang="cs-CZ" sz="1100" b="0" i="1" baseline="0">
              <a:solidFill>
                <a:schemeClr val="dk1"/>
              </a:solidFill>
              <a:effectLst/>
              <a:latin typeface="+mn-lt"/>
              <a:ea typeface="+mn-ea"/>
              <a:cs typeface="+mn-cs"/>
            </a:rPr>
            <a:t>Achaeta spp</a:t>
          </a:r>
          <a:r>
            <a:rPr lang="cs-CZ" sz="1100" b="0" i="0" baseline="0">
              <a:solidFill>
                <a:schemeClr val="dk1"/>
              </a:solidFill>
              <a:effectLst/>
              <a:latin typeface="+mn-lt"/>
              <a:ea typeface="+mn-ea"/>
              <a:cs typeface="+mn-cs"/>
            </a:rPr>
            <a:t>. v buňce I2 (list "mala pracovni") na 1, měl by se změnit i výsledek součtu na listě "mala soucty".</a:t>
          </a:r>
        </a:p>
        <a:p>
          <a:pPr algn="l"/>
          <a:r>
            <a:rPr lang="cs-CZ" sz="1100" b="0" baseline="0">
              <a:solidFill>
                <a:schemeClr val="dk1"/>
              </a:solidFill>
              <a:effectLst/>
              <a:latin typeface="+mn-lt"/>
              <a:ea typeface="+mn-ea"/>
              <a:cs typeface="+mn-cs"/>
            </a:rPr>
            <a:t>V posledním kroku </a:t>
          </a:r>
          <a:r>
            <a:rPr lang="cs-CZ" sz="1100" b="1" baseline="0">
              <a:solidFill>
                <a:schemeClr val="dk1"/>
              </a:solidFill>
              <a:effectLst/>
              <a:latin typeface="+mn-lt"/>
              <a:ea typeface="+mn-ea"/>
              <a:cs typeface="+mn-cs"/>
            </a:rPr>
            <a:t>doplníme $</a:t>
          </a:r>
          <a:r>
            <a:rPr lang="cs-CZ" sz="1100" b="0" baseline="0">
              <a:solidFill>
                <a:schemeClr val="dk1"/>
              </a:solidFill>
              <a:effectLst/>
              <a:latin typeface="+mn-lt"/>
              <a:ea typeface="+mn-ea"/>
              <a:cs typeface="+mn-cs"/>
            </a:rPr>
            <a:t> do vzorce tam, kde má být odkaz absolutní. Protože vzorec SUMIF budeme kopírovat do prava i dolů, budou se ve vzorci měnit odkazy na sloupečky i na řádky. Sami promyslete, které oblasti se posunovat mají a které mají zůstat na místě. </a:t>
          </a:r>
        </a:p>
        <a:p>
          <a:pPr algn="l"/>
          <a:r>
            <a:rPr lang="cs-CZ" sz="1100" b="0" baseline="0">
              <a:solidFill>
                <a:schemeClr val="dk1"/>
              </a:solidFill>
              <a:effectLst/>
              <a:latin typeface="+mn-lt"/>
              <a:ea typeface="+mn-ea"/>
              <a:cs typeface="+mn-cs"/>
            </a:rPr>
            <a:t>Výsledný vzorec v buňce E2 na listě "mala soucty" má vypadat takto:</a:t>
          </a:r>
        </a:p>
        <a:p>
          <a:pPr algn="l"/>
          <a:r>
            <a:rPr lang="cs-CZ" sz="1100" b="1" baseline="0"/>
            <a:t>             =SUMIF('mala pracovni'!$H$2:$H$59;</a:t>
          </a:r>
        </a:p>
        <a:p>
          <a:pPr algn="l"/>
          <a:r>
            <a:rPr lang="cs-CZ" sz="1100" b="1" baseline="0"/>
            <a:t>	'mala soucty'!$D2; </a:t>
          </a:r>
        </a:p>
        <a:p>
          <a:pPr algn="l"/>
          <a:r>
            <a:rPr lang="cs-CZ" sz="1100" b="1" baseline="0"/>
            <a:t>	'mala pracovni'!I$2:I$59)</a:t>
          </a:r>
        </a:p>
        <a:p>
          <a:pPr algn="l"/>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9"/>
  <sheetViews>
    <sheetView tabSelected="1" topLeftCell="D1" zoomScale="110" zoomScaleNormal="110" workbookViewId="0">
      <selection activeCell="AK14" sqref="AK14"/>
    </sheetView>
  </sheetViews>
  <sheetFormatPr defaultRowHeight="15" x14ac:dyDescent="0.25"/>
  <cols>
    <col min="1" max="1" width="14.140625" bestFit="1" customWidth="1"/>
    <col min="2" max="2" width="11.140625" bestFit="1" customWidth="1"/>
    <col min="6" max="6" width="16.5703125" bestFit="1" customWidth="1"/>
    <col min="7" max="7" width="6.28515625" bestFit="1" customWidth="1"/>
    <col min="8" max="44" width="3.7109375" bestFit="1" customWidth="1"/>
    <col min="45" max="46" width="4" bestFit="1" customWidth="1"/>
    <col min="47" max="56" width="3.7109375" bestFit="1" customWidth="1"/>
    <col min="57" max="57" width="12.140625" customWidth="1"/>
  </cols>
  <sheetData>
    <row r="1" spans="1:57" ht="180" x14ac:dyDescent="0.25">
      <c r="A1" t="s">
        <v>0</v>
      </c>
      <c r="B1" t="s">
        <v>1</v>
      </c>
      <c r="C1" t="s">
        <v>2</v>
      </c>
      <c r="D1" t="s">
        <v>3</v>
      </c>
      <c r="E1" t="s">
        <v>4</v>
      </c>
      <c r="F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t="s">
        <v>138</v>
      </c>
    </row>
    <row r="2" spans="1:57" x14ac:dyDescent="0.25">
      <c r="A2" t="s">
        <v>56</v>
      </c>
      <c r="B2" t="s">
        <v>57</v>
      </c>
      <c r="C2" t="s">
        <v>58</v>
      </c>
      <c r="D2" t="s">
        <v>59</v>
      </c>
      <c r="E2">
        <v>2018</v>
      </c>
      <c r="F2" t="s">
        <v>60</v>
      </c>
      <c r="X2">
        <v>2</v>
      </c>
      <c r="Z2">
        <v>2</v>
      </c>
      <c r="AL2">
        <v>1</v>
      </c>
      <c r="AP2">
        <v>1</v>
      </c>
      <c r="AS2">
        <v>3</v>
      </c>
      <c r="BE2" t="s">
        <v>61</v>
      </c>
    </row>
    <row r="3" spans="1:57" x14ac:dyDescent="0.25">
      <c r="A3" t="s">
        <v>62</v>
      </c>
      <c r="B3" t="s">
        <v>57</v>
      </c>
      <c r="C3" t="s">
        <v>58</v>
      </c>
      <c r="D3" t="s">
        <v>59</v>
      </c>
      <c r="E3">
        <v>2018</v>
      </c>
      <c r="F3" t="s">
        <v>60</v>
      </c>
      <c r="X3">
        <v>1</v>
      </c>
      <c r="Z3">
        <v>8</v>
      </c>
      <c r="AM3">
        <v>1</v>
      </c>
      <c r="AP3">
        <v>1</v>
      </c>
      <c r="AR3">
        <v>1</v>
      </c>
      <c r="AS3">
        <v>2</v>
      </c>
    </row>
    <row r="4" spans="1:57" x14ac:dyDescent="0.25">
      <c r="A4" t="s">
        <v>63</v>
      </c>
      <c r="B4" t="s">
        <v>57</v>
      </c>
      <c r="C4" t="s">
        <v>58</v>
      </c>
      <c r="D4" t="s">
        <v>59</v>
      </c>
      <c r="E4">
        <v>2018</v>
      </c>
      <c r="F4" t="s">
        <v>60</v>
      </c>
      <c r="X4">
        <v>4</v>
      </c>
      <c r="Z4">
        <v>4</v>
      </c>
      <c r="AM4">
        <v>3</v>
      </c>
      <c r="BD4">
        <v>1</v>
      </c>
    </row>
    <row r="5" spans="1:57" x14ac:dyDescent="0.25">
      <c r="A5" t="s">
        <v>64</v>
      </c>
      <c r="B5" t="s">
        <v>57</v>
      </c>
      <c r="C5" t="s">
        <v>58</v>
      </c>
      <c r="D5" t="s">
        <v>59</v>
      </c>
      <c r="E5">
        <v>2018</v>
      </c>
      <c r="F5" t="s">
        <v>65</v>
      </c>
      <c r="T5">
        <v>2</v>
      </c>
      <c r="AD5">
        <v>2</v>
      </c>
      <c r="AS5">
        <v>7</v>
      </c>
    </row>
    <row r="6" spans="1:57" x14ac:dyDescent="0.25">
      <c r="A6" t="s">
        <v>66</v>
      </c>
      <c r="B6" t="s">
        <v>57</v>
      </c>
      <c r="C6" t="s">
        <v>58</v>
      </c>
      <c r="D6" t="s">
        <v>59</v>
      </c>
      <c r="E6">
        <v>2018</v>
      </c>
      <c r="F6" t="s">
        <v>65</v>
      </c>
      <c r="T6">
        <v>1</v>
      </c>
      <c r="X6">
        <v>1</v>
      </c>
      <c r="Z6">
        <v>4</v>
      </c>
      <c r="AD6">
        <v>10</v>
      </c>
      <c r="AM6">
        <v>1</v>
      </c>
      <c r="AP6">
        <v>2</v>
      </c>
      <c r="AR6">
        <v>1</v>
      </c>
      <c r="AS6">
        <v>9</v>
      </c>
      <c r="BE6" t="s">
        <v>67</v>
      </c>
    </row>
    <row r="7" spans="1:57" x14ac:dyDescent="0.25">
      <c r="A7" t="s">
        <v>68</v>
      </c>
      <c r="B7" t="s">
        <v>57</v>
      </c>
      <c r="C7" t="s">
        <v>58</v>
      </c>
      <c r="D7" t="s">
        <v>59</v>
      </c>
      <c r="E7">
        <v>2018</v>
      </c>
      <c r="F7" t="s">
        <v>65</v>
      </c>
      <c r="Z7">
        <v>1</v>
      </c>
      <c r="AM7">
        <v>3</v>
      </c>
      <c r="AN7">
        <v>1</v>
      </c>
      <c r="AP7">
        <v>1</v>
      </c>
      <c r="AS7">
        <v>7</v>
      </c>
      <c r="BE7" t="s">
        <v>69</v>
      </c>
    </row>
    <row r="8" spans="1:57" x14ac:dyDescent="0.25">
      <c r="A8" t="s">
        <v>70</v>
      </c>
      <c r="B8" t="s">
        <v>57</v>
      </c>
      <c r="C8" t="s">
        <v>58</v>
      </c>
      <c r="D8" t="s">
        <v>59</v>
      </c>
      <c r="E8">
        <v>2018</v>
      </c>
      <c r="F8" t="s">
        <v>60</v>
      </c>
      <c r="Z8">
        <v>1</v>
      </c>
      <c r="AL8">
        <v>1</v>
      </c>
      <c r="AM8">
        <v>1</v>
      </c>
      <c r="AS8">
        <v>5</v>
      </c>
      <c r="BD8">
        <v>1</v>
      </c>
    </row>
    <row r="9" spans="1:57" x14ac:dyDescent="0.25">
      <c r="A9" t="s">
        <v>71</v>
      </c>
      <c r="B9" t="s">
        <v>57</v>
      </c>
      <c r="C9" t="s">
        <v>58</v>
      </c>
      <c r="D9" t="s">
        <v>59</v>
      </c>
      <c r="E9">
        <v>2018</v>
      </c>
      <c r="F9" t="s">
        <v>60</v>
      </c>
      <c r="T9">
        <v>2</v>
      </c>
      <c r="Z9">
        <v>4</v>
      </c>
      <c r="AS9">
        <v>1</v>
      </c>
    </row>
    <row r="10" spans="1:57" x14ac:dyDescent="0.25">
      <c r="A10" t="s">
        <v>72</v>
      </c>
      <c r="B10" t="s">
        <v>57</v>
      </c>
      <c r="C10" t="s">
        <v>58</v>
      </c>
      <c r="D10" t="s">
        <v>59</v>
      </c>
      <c r="E10">
        <v>2018</v>
      </c>
      <c r="F10" t="s">
        <v>60</v>
      </c>
      <c r="X10">
        <v>3</v>
      </c>
      <c r="Z10">
        <v>5</v>
      </c>
    </row>
    <row r="11" spans="1:57" x14ac:dyDescent="0.25">
      <c r="A11" t="s">
        <v>73</v>
      </c>
      <c r="B11" t="s">
        <v>57</v>
      </c>
      <c r="C11" t="s">
        <v>58</v>
      </c>
      <c r="D11" t="s">
        <v>59</v>
      </c>
      <c r="E11">
        <v>2018</v>
      </c>
      <c r="F11" t="s">
        <v>65</v>
      </c>
      <c r="X11">
        <v>1</v>
      </c>
      <c r="AS11">
        <v>1</v>
      </c>
    </row>
    <row r="12" spans="1:57" x14ac:dyDescent="0.25">
      <c r="A12" t="s">
        <v>74</v>
      </c>
      <c r="B12" t="s">
        <v>57</v>
      </c>
      <c r="C12" t="s">
        <v>58</v>
      </c>
      <c r="D12" t="s">
        <v>59</v>
      </c>
      <c r="E12">
        <v>2018</v>
      </c>
      <c r="F12" t="s">
        <v>65</v>
      </c>
      <c r="X12">
        <v>1</v>
      </c>
      <c r="Z12">
        <v>1</v>
      </c>
      <c r="AF12">
        <v>1</v>
      </c>
      <c r="AP12">
        <v>1</v>
      </c>
      <c r="AS12">
        <v>1</v>
      </c>
    </row>
    <row r="13" spans="1:57" x14ac:dyDescent="0.25">
      <c r="A13" t="s">
        <v>75</v>
      </c>
      <c r="B13" t="s">
        <v>57</v>
      </c>
      <c r="C13" t="s">
        <v>58</v>
      </c>
      <c r="D13" t="s">
        <v>59</v>
      </c>
      <c r="E13">
        <v>2018</v>
      </c>
      <c r="F13" t="s">
        <v>65</v>
      </c>
    </row>
    <row r="14" spans="1:57" x14ac:dyDescent="0.25">
      <c r="A14" t="s">
        <v>76</v>
      </c>
      <c r="B14" t="s">
        <v>57</v>
      </c>
      <c r="C14" t="s">
        <v>58</v>
      </c>
      <c r="D14" t="s">
        <v>59</v>
      </c>
      <c r="E14">
        <v>2018</v>
      </c>
      <c r="F14" t="s">
        <v>60</v>
      </c>
      <c r="AS14">
        <v>1</v>
      </c>
    </row>
    <row r="15" spans="1:57" x14ac:dyDescent="0.25">
      <c r="A15" t="s">
        <v>77</v>
      </c>
      <c r="B15" t="s">
        <v>57</v>
      </c>
      <c r="C15" t="s">
        <v>58</v>
      </c>
      <c r="D15" t="s">
        <v>59</v>
      </c>
      <c r="E15">
        <v>2018</v>
      </c>
      <c r="F15" t="s">
        <v>60</v>
      </c>
    </row>
    <row r="16" spans="1:57" x14ac:dyDescent="0.25">
      <c r="A16" t="s">
        <v>78</v>
      </c>
      <c r="B16" t="s">
        <v>57</v>
      </c>
      <c r="C16" t="s">
        <v>58</v>
      </c>
      <c r="D16" t="s">
        <v>59</v>
      </c>
      <c r="E16">
        <v>2018</v>
      </c>
      <c r="F16" t="s">
        <v>60</v>
      </c>
      <c r="AF16">
        <v>1</v>
      </c>
    </row>
    <row r="17" spans="1:57" x14ac:dyDescent="0.25">
      <c r="A17" t="s">
        <v>79</v>
      </c>
      <c r="B17" t="s">
        <v>57</v>
      </c>
      <c r="C17" t="s">
        <v>80</v>
      </c>
      <c r="D17" t="s">
        <v>59</v>
      </c>
      <c r="E17">
        <v>2018</v>
      </c>
      <c r="F17" t="s">
        <v>81</v>
      </c>
    </row>
    <row r="18" spans="1:57" x14ac:dyDescent="0.25">
      <c r="A18" t="s">
        <v>82</v>
      </c>
      <c r="B18" t="s">
        <v>57</v>
      </c>
      <c r="C18" t="s">
        <v>80</v>
      </c>
      <c r="D18" t="s">
        <v>59</v>
      </c>
      <c r="E18">
        <v>2018</v>
      </c>
      <c r="F18" t="s">
        <v>81</v>
      </c>
    </row>
    <row r="19" spans="1:57" x14ac:dyDescent="0.25">
      <c r="A19" t="s">
        <v>83</v>
      </c>
      <c r="B19" t="s">
        <v>57</v>
      </c>
      <c r="C19" t="s">
        <v>80</v>
      </c>
      <c r="D19" t="s">
        <v>59</v>
      </c>
      <c r="E19">
        <v>2018</v>
      </c>
      <c r="F19" t="s">
        <v>81</v>
      </c>
    </row>
    <row r="20" spans="1:57" x14ac:dyDescent="0.25">
      <c r="A20" t="s">
        <v>84</v>
      </c>
      <c r="B20" t="s">
        <v>57</v>
      </c>
      <c r="C20" t="s">
        <v>80</v>
      </c>
      <c r="D20" t="s">
        <v>59</v>
      </c>
      <c r="E20">
        <v>2018</v>
      </c>
      <c r="F20" t="s">
        <v>85</v>
      </c>
      <c r="AS20">
        <v>1</v>
      </c>
    </row>
    <row r="21" spans="1:57" x14ac:dyDescent="0.25">
      <c r="A21" t="s">
        <v>86</v>
      </c>
      <c r="B21" t="s">
        <v>57</v>
      </c>
      <c r="C21" t="s">
        <v>80</v>
      </c>
      <c r="D21" t="s">
        <v>59</v>
      </c>
      <c r="E21">
        <v>2018</v>
      </c>
      <c r="F21" t="s">
        <v>85</v>
      </c>
    </row>
    <row r="22" spans="1:57" x14ac:dyDescent="0.25">
      <c r="A22" t="s">
        <v>87</v>
      </c>
      <c r="B22" t="s">
        <v>57</v>
      </c>
      <c r="C22" t="s">
        <v>80</v>
      </c>
      <c r="D22" t="s">
        <v>59</v>
      </c>
      <c r="E22">
        <v>2018</v>
      </c>
      <c r="F22" t="s">
        <v>85</v>
      </c>
      <c r="X22">
        <v>1</v>
      </c>
      <c r="Z22">
        <v>2</v>
      </c>
      <c r="AS22">
        <v>1</v>
      </c>
    </row>
    <row r="23" spans="1:57" x14ac:dyDescent="0.25">
      <c r="A23" t="s">
        <v>88</v>
      </c>
      <c r="B23" t="s">
        <v>57</v>
      </c>
      <c r="C23" t="s">
        <v>80</v>
      </c>
      <c r="D23" t="s">
        <v>59</v>
      </c>
      <c r="E23">
        <v>2018</v>
      </c>
      <c r="F23" t="s">
        <v>85</v>
      </c>
      <c r="I23">
        <v>4</v>
      </c>
      <c r="Z23">
        <v>21</v>
      </c>
      <c r="AS23">
        <v>3</v>
      </c>
      <c r="BD23">
        <v>1</v>
      </c>
    </row>
    <row r="24" spans="1:57" x14ac:dyDescent="0.25">
      <c r="A24" t="s">
        <v>89</v>
      </c>
      <c r="B24" t="s">
        <v>57</v>
      </c>
      <c r="C24" t="s">
        <v>80</v>
      </c>
      <c r="D24" t="s">
        <v>59</v>
      </c>
      <c r="E24">
        <v>2018</v>
      </c>
      <c r="F24" t="s">
        <v>85</v>
      </c>
      <c r="G24">
        <v>3</v>
      </c>
      <c r="I24">
        <v>8</v>
      </c>
      <c r="R24">
        <v>2</v>
      </c>
      <c r="X24">
        <v>1</v>
      </c>
      <c r="Z24">
        <v>12</v>
      </c>
      <c r="AS24">
        <v>2</v>
      </c>
      <c r="AV24">
        <v>1</v>
      </c>
      <c r="BE24" t="s">
        <v>90</v>
      </c>
    </row>
    <row r="25" spans="1:57" x14ac:dyDescent="0.25">
      <c r="A25" t="s">
        <v>91</v>
      </c>
      <c r="B25" t="s">
        <v>57</v>
      </c>
      <c r="C25" t="s">
        <v>80</v>
      </c>
      <c r="D25" t="s">
        <v>59</v>
      </c>
      <c r="E25">
        <v>2018</v>
      </c>
      <c r="F25" t="s">
        <v>65</v>
      </c>
      <c r="AS25">
        <v>1</v>
      </c>
    </row>
    <row r="26" spans="1:57" x14ac:dyDescent="0.25">
      <c r="A26" t="s">
        <v>92</v>
      </c>
      <c r="B26" t="s">
        <v>57</v>
      </c>
      <c r="C26" t="s">
        <v>80</v>
      </c>
      <c r="D26" t="s">
        <v>59</v>
      </c>
      <c r="E26">
        <v>2018</v>
      </c>
      <c r="F26" t="s">
        <v>65</v>
      </c>
      <c r="Z26">
        <v>4</v>
      </c>
    </row>
    <row r="27" spans="1:57" x14ac:dyDescent="0.25">
      <c r="A27" t="s">
        <v>93</v>
      </c>
      <c r="B27" t="s">
        <v>57</v>
      </c>
      <c r="C27" t="s">
        <v>80</v>
      </c>
      <c r="D27" t="s">
        <v>59</v>
      </c>
      <c r="E27">
        <v>2018</v>
      </c>
      <c r="F27" t="s">
        <v>81</v>
      </c>
    </row>
    <row r="28" spans="1:57" x14ac:dyDescent="0.25">
      <c r="A28" t="s">
        <v>94</v>
      </c>
      <c r="B28" t="s">
        <v>57</v>
      </c>
      <c r="C28" t="s">
        <v>80</v>
      </c>
      <c r="D28" t="s">
        <v>59</v>
      </c>
      <c r="E28">
        <v>2018</v>
      </c>
      <c r="F28" t="s">
        <v>81</v>
      </c>
      <c r="Z28">
        <v>2</v>
      </c>
    </row>
    <row r="29" spans="1:57" x14ac:dyDescent="0.25">
      <c r="A29" t="s">
        <v>95</v>
      </c>
      <c r="B29" t="s">
        <v>96</v>
      </c>
      <c r="C29" t="s">
        <v>58</v>
      </c>
      <c r="D29" t="s">
        <v>59</v>
      </c>
      <c r="E29">
        <v>2018</v>
      </c>
      <c r="F29" t="s">
        <v>81</v>
      </c>
      <c r="AS29">
        <v>5</v>
      </c>
      <c r="AT29">
        <v>2</v>
      </c>
    </row>
    <row r="30" spans="1:57" x14ac:dyDescent="0.25">
      <c r="A30" t="s">
        <v>97</v>
      </c>
      <c r="B30" t="s">
        <v>96</v>
      </c>
      <c r="C30" t="s">
        <v>58</v>
      </c>
      <c r="D30" t="s">
        <v>59</v>
      </c>
      <c r="E30">
        <v>2018</v>
      </c>
      <c r="F30" t="s">
        <v>81</v>
      </c>
      <c r="X30">
        <v>1</v>
      </c>
    </row>
    <row r="31" spans="1:57" x14ac:dyDescent="0.25">
      <c r="A31" t="s">
        <v>98</v>
      </c>
      <c r="B31" t="s">
        <v>96</v>
      </c>
      <c r="C31" t="s">
        <v>58</v>
      </c>
      <c r="D31" t="s">
        <v>59</v>
      </c>
      <c r="E31">
        <v>2018</v>
      </c>
      <c r="F31" t="s">
        <v>99</v>
      </c>
      <c r="AT31">
        <v>10</v>
      </c>
    </row>
    <row r="32" spans="1:57" x14ac:dyDescent="0.25">
      <c r="A32" t="s">
        <v>100</v>
      </c>
      <c r="B32" t="s">
        <v>96</v>
      </c>
      <c r="C32" t="s">
        <v>58</v>
      </c>
      <c r="D32" t="s">
        <v>59</v>
      </c>
      <c r="E32">
        <v>2018</v>
      </c>
      <c r="F32" t="s">
        <v>99</v>
      </c>
      <c r="Z32">
        <v>13</v>
      </c>
      <c r="AS32">
        <v>1</v>
      </c>
      <c r="AT32">
        <v>66</v>
      </c>
      <c r="BD32">
        <v>4</v>
      </c>
    </row>
    <row r="33" spans="1:57" x14ac:dyDescent="0.25">
      <c r="A33" t="s">
        <v>101</v>
      </c>
      <c r="B33" t="s">
        <v>96</v>
      </c>
      <c r="C33" t="s">
        <v>58</v>
      </c>
      <c r="D33" t="s">
        <v>59</v>
      </c>
      <c r="E33">
        <v>2018</v>
      </c>
      <c r="F33" t="s">
        <v>99</v>
      </c>
      <c r="Z33">
        <v>11</v>
      </c>
      <c r="AT33">
        <v>18</v>
      </c>
    </row>
    <row r="34" spans="1:57" x14ac:dyDescent="0.25">
      <c r="A34" t="s">
        <v>102</v>
      </c>
      <c r="B34" t="s">
        <v>96</v>
      </c>
      <c r="C34" t="s">
        <v>58</v>
      </c>
      <c r="D34" t="s">
        <v>59</v>
      </c>
      <c r="E34">
        <v>2018</v>
      </c>
      <c r="F34" t="s">
        <v>99</v>
      </c>
      <c r="J34">
        <v>5</v>
      </c>
      <c r="L34">
        <v>7</v>
      </c>
      <c r="AS34">
        <v>20</v>
      </c>
      <c r="BE34" t="s">
        <v>103</v>
      </c>
    </row>
    <row r="35" spans="1:57" x14ac:dyDescent="0.25">
      <c r="A35" t="s">
        <v>104</v>
      </c>
      <c r="B35" t="s">
        <v>96</v>
      </c>
      <c r="C35" t="s">
        <v>58</v>
      </c>
      <c r="D35" t="s">
        <v>59</v>
      </c>
      <c r="E35">
        <v>2018</v>
      </c>
      <c r="F35" t="s">
        <v>99</v>
      </c>
      <c r="G35">
        <v>37</v>
      </c>
      <c r="J35">
        <v>35</v>
      </c>
      <c r="L35">
        <v>15</v>
      </c>
      <c r="AB35">
        <v>1</v>
      </c>
      <c r="AS35">
        <v>1</v>
      </c>
      <c r="BE35" t="s">
        <v>105</v>
      </c>
    </row>
    <row r="36" spans="1:57" x14ac:dyDescent="0.25">
      <c r="A36" t="s">
        <v>106</v>
      </c>
      <c r="B36" t="s">
        <v>96</v>
      </c>
      <c r="C36" t="s">
        <v>58</v>
      </c>
      <c r="D36" t="s">
        <v>59</v>
      </c>
      <c r="E36">
        <v>2018</v>
      </c>
      <c r="F36" t="s">
        <v>99</v>
      </c>
      <c r="G36">
        <v>26</v>
      </c>
      <c r="J36">
        <v>50</v>
      </c>
      <c r="L36">
        <v>24</v>
      </c>
      <c r="AY36">
        <v>1</v>
      </c>
      <c r="BE36" t="s">
        <v>107</v>
      </c>
    </row>
    <row r="37" spans="1:57" x14ac:dyDescent="0.25">
      <c r="A37" t="s">
        <v>108</v>
      </c>
      <c r="B37" t="s">
        <v>96</v>
      </c>
      <c r="C37" t="s">
        <v>58</v>
      </c>
      <c r="D37" t="s">
        <v>59</v>
      </c>
      <c r="E37">
        <v>2018</v>
      </c>
      <c r="F37" t="s">
        <v>81</v>
      </c>
      <c r="AS37">
        <v>4</v>
      </c>
      <c r="BD37">
        <v>1</v>
      </c>
    </row>
    <row r="38" spans="1:57" x14ac:dyDescent="0.25">
      <c r="A38" t="s">
        <v>109</v>
      </c>
      <c r="B38" t="s">
        <v>96</v>
      </c>
      <c r="C38" t="s">
        <v>58</v>
      </c>
      <c r="D38" t="s">
        <v>59</v>
      </c>
      <c r="E38">
        <v>2018</v>
      </c>
      <c r="F38" t="s">
        <v>81</v>
      </c>
      <c r="Z38">
        <v>11</v>
      </c>
      <c r="AS38">
        <v>15</v>
      </c>
      <c r="BA38">
        <v>3</v>
      </c>
      <c r="BD38">
        <v>6</v>
      </c>
    </row>
    <row r="39" spans="1:57" x14ac:dyDescent="0.25">
      <c r="A39" t="s">
        <v>110</v>
      </c>
      <c r="B39" t="s">
        <v>96</v>
      </c>
      <c r="C39" t="s">
        <v>58</v>
      </c>
      <c r="D39" t="s">
        <v>59</v>
      </c>
      <c r="E39">
        <v>2018</v>
      </c>
      <c r="F39" t="s">
        <v>111</v>
      </c>
      <c r="BA39">
        <v>2</v>
      </c>
    </row>
    <row r="40" spans="1:57" x14ac:dyDescent="0.25">
      <c r="A40" t="s">
        <v>112</v>
      </c>
      <c r="B40" t="s">
        <v>96</v>
      </c>
      <c r="C40" t="s">
        <v>58</v>
      </c>
      <c r="D40" t="s">
        <v>59</v>
      </c>
      <c r="E40">
        <v>2018</v>
      </c>
      <c r="F40" t="s">
        <v>111</v>
      </c>
      <c r="Z40">
        <v>12</v>
      </c>
      <c r="BA40">
        <v>3</v>
      </c>
      <c r="BD40">
        <v>1</v>
      </c>
    </row>
    <row r="41" spans="1:57" x14ac:dyDescent="0.25">
      <c r="A41" t="s">
        <v>113</v>
      </c>
      <c r="B41" t="s">
        <v>96</v>
      </c>
      <c r="C41" t="s">
        <v>58</v>
      </c>
      <c r="D41" t="s">
        <v>59</v>
      </c>
      <c r="E41">
        <v>2018</v>
      </c>
      <c r="F41" t="s">
        <v>111</v>
      </c>
      <c r="X41">
        <v>2</v>
      </c>
      <c r="Z41">
        <v>4</v>
      </c>
      <c r="AY41">
        <v>1</v>
      </c>
      <c r="BA41">
        <v>1</v>
      </c>
      <c r="BE41" t="s">
        <v>114</v>
      </c>
    </row>
    <row r="42" spans="1:57" x14ac:dyDescent="0.25">
      <c r="A42" t="s">
        <v>115</v>
      </c>
      <c r="B42" t="s">
        <v>96</v>
      </c>
      <c r="C42" t="s">
        <v>80</v>
      </c>
      <c r="D42" t="s">
        <v>59</v>
      </c>
      <c r="E42">
        <v>2018</v>
      </c>
      <c r="F42" t="s">
        <v>111</v>
      </c>
    </row>
    <row r="43" spans="1:57" x14ac:dyDescent="0.25">
      <c r="A43" t="s">
        <v>116</v>
      </c>
      <c r="B43" t="s">
        <v>96</v>
      </c>
      <c r="C43" t="s">
        <v>80</v>
      </c>
      <c r="D43" t="s">
        <v>59</v>
      </c>
      <c r="E43">
        <v>2018</v>
      </c>
      <c r="F43" t="s">
        <v>111</v>
      </c>
      <c r="BB43">
        <v>8</v>
      </c>
      <c r="BE43" t="s">
        <v>117</v>
      </c>
    </row>
    <row r="44" spans="1:57" x14ac:dyDescent="0.25">
      <c r="A44" t="s">
        <v>118</v>
      </c>
      <c r="B44" t="s">
        <v>96</v>
      </c>
      <c r="C44" t="s">
        <v>80</v>
      </c>
      <c r="D44" t="s">
        <v>59</v>
      </c>
      <c r="E44">
        <v>2018</v>
      </c>
      <c r="F44" t="s">
        <v>111</v>
      </c>
      <c r="Z44">
        <v>3</v>
      </c>
      <c r="AV44">
        <v>1</v>
      </c>
      <c r="AY44">
        <v>2</v>
      </c>
      <c r="BA44">
        <v>4</v>
      </c>
      <c r="BB44">
        <v>5</v>
      </c>
      <c r="BD44">
        <v>2</v>
      </c>
      <c r="BE44" t="s">
        <v>119</v>
      </c>
    </row>
    <row r="45" spans="1:57" x14ac:dyDescent="0.25">
      <c r="A45" t="s">
        <v>120</v>
      </c>
      <c r="B45" t="s">
        <v>96</v>
      </c>
      <c r="C45" t="s">
        <v>80</v>
      </c>
      <c r="D45" t="s">
        <v>59</v>
      </c>
      <c r="E45">
        <v>2018</v>
      </c>
      <c r="F45" t="s">
        <v>111</v>
      </c>
      <c r="X45">
        <v>1</v>
      </c>
      <c r="Z45">
        <v>1</v>
      </c>
      <c r="AV45">
        <v>5</v>
      </c>
      <c r="BA45">
        <v>1</v>
      </c>
      <c r="BB45">
        <v>1</v>
      </c>
      <c r="BD45">
        <v>3</v>
      </c>
      <c r="BE45" t="s">
        <v>121</v>
      </c>
    </row>
    <row r="46" spans="1:57" x14ac:dyDescent="0.25">
      <c r="A46" t="s">
        <v>122</v>
      </c>
      <c r="B46" t="s">
        <v>96</v>
      </c>
      <c r="C46" t="s">
        <v>80</v>
      </c>
      <c r="D46" t="s">
        <v>59</v>
      </c>
      <c r="E46">
        <v>2018</v>
      </c>
      <c r="F46" t="s">
        <v>111</v>
      </c>
      <c r="R46">
        <v>2</v>
      </c>
      <c r="BA46">
        <v>2</v>
      </c>
    </row>
    <row r="47" spans="1:57" x14ac:dyDescent="0.25">
      <c r="A47" t="s">
        <v>123</v>
      </c>
      <c r="B47" t="s">
        <v>96</v>
      </c>
      <c r="C47" t="s">
        <v>80</v>
      </c>
      <c r="D47" t="s">
        <v>59</v>
      </c>
      <c r="E47">
        <v>2018</v>
      </c>
      <c r="F47" t="s">
        <v>111</v>
      </c>
      <c r="R47">
        <v>1</v>
      </c>
      <c r="BA47">
        <v>1</v>
      </c>
      <c r="BE47" t="s">
        <v>124</v>
      </c>
    </row>
    <row r="48" spans="1:57" x14ac:dyDescent="0.25">
      <c r="A48" t="s">
        <v>125</v>
      </c>
      <c r="B48" t="s">
        <v>96</v>
      </c>
      <c r="C48" t="s">
        <v>80</v>
      </c>
      <c r="D48" t="s">
        <v>59</v>
      </c>
      <c r="E48">
        <v>2018</v>
      </c>
      <c r="F48" t="s">
        <v>111</v>
      </c>
      <c r="BD48">
        <v>1</v>
      </c>
    </row>
    <row r="49" spans="1:57" x14ac:dyDescent="0.25">
      <c r="A49" t="s">
        <v>126</v>
      </c>
      <c r="B49" t="s">
        <v>96</v>
      </c>
      <c r="C49" t="s">
        <v>80</v>
      </c>
      <c r="D49" t="s">
        <v>59</v>
      </c>
      <c r="E49">
        <v>2018</v>
      </c>
      <c r="F49" t="s">
        <v>111</v>
      </c>
      <c r="Z49">
        <v>1</v>
      </c>
    </row>
    <row r="50" spans="1:57" x14ac:dyDescent="0.25">
      <c r="A50" t="s">
        <v>127</v>
      </c>
      <c r="B50" t="s">
        <v>96</v>
      </c>
      <c r="C50" t="s">
        <v>80</v>
      </c>
      <c r="D50" t="s">
        <v>59</v>
      </c>
      <c r="E50">
        <v>2018</v>
      </c>
      <c r="F50" t="s">
        <v>99</v>
      </c>
      <c r="Z50">
        <v>1</v>
      </c>
      <c r="BA50">
        <v>1</v>
      </c>
      <c r="BD50">
        <v>1</v>
      </c>
    </row>
    <row r="51" spans="1:57" x14ac:dyDescent="0.25">
      <c r="A51" t="s">
        <v>128</v>
      </c>
      <c r="B51" t="s">
        <v>96</v>
      </c>
      <c r="C51" t="s">
        <v>80</v>
      </c>
      <c r="D51" t="s">
        <v>59</v>
      </c>
      <c r="E51">
        <v>2018</v>
      </c>
      <c r="F51" t="s">
        <v>99</v>
      </c>
    </row>
    <row r="52" spans="1:57" x14ac:dyDescent="0.25">
      <c r="A52" t="s">
        <v>129</v>
      </c>
      <c r="B52" t="s">
        <v>96</v>
      </c>
      <c r="C52" t="s">
        <v>80</v>
      </c>
      <c r="D52" t="s">
        <v>59</v>
      </c>
      <c r="E52">
        <v>2018</v>
      </c>
      <c r="F52" t="s">
        <v>99</v>
      </c>
      <c r="W52">
        <v>1</v>
      </c>
      <c r="Z52">
        <v>2</v>
      </c>
    </row>
    <row r="53" spans="1:57" x14ac:dyDescent="0.25">
      <c r="A53" t="s">
        <v>130</v>
      </c>
      <c r="B53" t="s">
        <v>96</v>
      </c>
      <c r="C53" t="s">
        <v>80</v>
      </c>
      <c r="D53" t="s">
        <v>59</v>
      </c>
      <c r="E53">
        <v>2018</v>
      </c>
      <c r="F53" t="s">
        <v>111</v>
      </c>
      <c r="Z53">
        <v>1</v>
      </c>
    </row>
    <row r="54" spans="1:57" x14ac:dyDescent="0.25">
      <c r="A54" t="s">
        <v>131</v>
      </c>
      <c r="B54" t="s">
        <v>96</v>
      </c>
      <c r="C54" t="s">
        <v>80</v>
      </c>
      <c r="D54" t="s">
        <v>59</v>
      </c>
      <c r="E54">
        <v>2018</v>
      </c>
      <c r="F54" t="s">
        <v>111</v>
      </c>
      <c r="Z54">
        <v>1</v>
      </c>
    </row>
    <row r="55" spans="1:57" x14ac:dyDescent="0.25">
      <c r="A55" t="s">
        <v>132</v>
      </c>
      <c r="B55" t="s">
        <v>96</v>
      </c>
      <c r="C55" t="s">
        <v>80</v>
      </c>
      <c r="D55" t="s">
        <v>59</v>
      </c>
      <c r="E55">
        <v>2018</v>
      </c>
      <c r="F55" t="s">
        <v>111</v>
      </c>
      <c r="Z55">
        <v>4</v>
      </c>
      <c r="AV55">
        <v>10</v>
      </c>
      <c r="AZ55">
        <v>1</v>
      </c>
      <c r="BE55" t="s">
        <v>133</v>
      </c>
    </row>
    <row r="56" spans="1:57" x14ac:dyDescent="0.25">
      <c r="A56" t="s">
        <v>134</v>
      </c>
      <c r="B56" t="s">
        <v>96</v>
      </c>
      <c r="C56" t="s">
        <v>80</v>
      </c>
      <c r="D56" t="s">
        <v>59</v>
      </c>
      <c r="E56">
        <v>2018</v>
      </c>
      <c r="F56" t="s">
        <v>99</v>
      </c>
      <c r="R56">
        <v>2</v>
      </c>
      <c r="BA56">
        <v>1</v>
      </c>
      <c r="BD56">
        <v>1</v>
      </c>
    </row>
    <row r="57" spans="1:57" x14ac:dyDescent="0.25">
      <c r="A57" t="s">
        <v>135</v>
      </c>
      <c r="B57" t="s">
        <v>96</v>
      </c>
      <c r="C57" t="s">
        <v>80</v>
      </c>
      <c r="D57" t="s">
        <v>59</v>
      </c>
      <c r="E57">
        <v>2018</v>
      </c>
      <c r="F57" t="s">
        <v>99</v>
      </c>
      <c r="Z57">
        <v>3</v>
      </c>
      <c r="AT57">
        <v>1</v>
      </c>
      <c r="AV57">
        <v>2</v>
      </c>
      <c r="BA57">
        <v>1</v>
      </c>
    </row>
    <row r="58" spans="1:57" x14ac:dyDescent="0.25">
      <c r="A58" t="s">
        <v>136</v>
      </c>
      <c r="B58" t="s">
        <v>96</v>
      </c>
      <c r="C58" t="s">
        <v>80</v>
      </c>
      <c r="D58" t="s">
        <v>59</v>
      </c>
      <c r="E58">
        <v>2018</v>
      </c>
      <c r="F58" t="s">
        <v>99</v>
      </c>
      <c r="Z58">
        <v>12</v>
      </c>
      <c r="AV58">
        <v>9</v>
      </c>
    </row>
    <row r="59" spans="1:57" x14ac:dyDescent="0.25">
      <c r="A59" t="s">
        <v>137</v>
      </c>
      <c r="B59" t="s">
        <v>96</v>
      </c>
      <c r="C59" t="s">
        <v>80</v>
      </c>
      <c r="D59" t="s">
        <v>59</v>
      </c>
      <c r="E59">
        <v>2018</v>
      </c>
      <c r="F59" t="s">
        <v>99</v>
      </c>
      <c r="Z59">
        <v>4</v>
      </c>
      <c r="AV59">
        <v>1</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A8CD-F2F5-4AF1-A661-FD1709975DED}">
  <dimension ref="A1:BG59"/>
  <sheetViews>
    <sheetView workbookViewId="0">
      <selection activeCell="I12" sqref="I12"/>
    </sheetView>
  </sheetViews>
  <sheetFormatPr defaultRowHeight="15" x14ac:dyDescent="0.25"/>
  <cols>
    <col min="1" max="1" width="14.140625" style="3" bestFit="1" customWidth="1"/>
    <col min="4" max="4" width="4.42578125" style="2" bestFit="1" customWidth="1"/>
    <col min="5" max="5" width="5.28515625" style="2" bestFit="1" customWidth="1"/>
    <col min="6" max="7" width="8" style="2" bestFit="1" customWidth="1"/>
    <col min="8" max="8" width="7.42578125" style="9" bestFit="1" customWidth="1"/>
    <col min="9" max="9" width="6.28515625" bestFit="1" customWidth="1"/>
    <col min="10" max="46" width="3.7109375" bestFit="1" customWidth="1"/>
    <col min="47" max="48" width="4" bestFit="1" customWidth="1"/>
    <col min="49" max="58" width="3.7109375" bestFit="1" customWidth="1"/>
    <col min="59" max="59" width="12.140625" customWidth="1"/>
  </cols>
  <sheetData>
    <row r="1" spans="1:59" s="5" customFormat="1" ht="180.75" x14ac:dyDescent="0.25">
      <c r="A1" s="4" t="s">
        <v>0</v>
      </c>
      <c r="B1" s="5" t="s">
        <v>3</v>
      </c>
      <c r="C1" s="5" t="s">
        <v>4</v>
      </c>
      <c r="D1" s="6" t="s">
        <v>139</v>
      </c>
      <c r="E1" s="6" t="s">
        <v>140</v>
      </c>
      <c r="F1" s="6" t="s">
        <v>141</v>
      </c>
      <c r="G1" s="6" t="s">
        <v>142</v>
      </c>
      <c r="H1" s="8" t="s">
        <v>143</v>
      </c>
      <c r="I1" s="7" t="s">
        <v>6</v>
      </c>
      <c r="J1" s="7" t="s">
        <v>7</v>
      </c>
      <c r="K1" s="7" t="s">
        <v>8</v>
      </c>
      <c r="L1" s="7" t="s">
        <v>9</v>
      </c>
      <c r="M1" s="7" t="s">
        <v>10</v>
      </c>
      <c r="N1" s="7" t="s">
        <v>11</v>
      </c>
      <c r="O1" s="7" t="s">
        <v>12</v>
      </c>
      <c r="P1" s="7" t="s">
        <v>13</v>
      </c>
      <c r="Q1" s="7" t="s">
        <v>14</v>
      </c>
      <c r="R1" s="7" t="s">
        <v>15</v>
      </c>
      <c r="S1" s="7" t="s">
        <v>16</v>
      </c>
      <c r="T1" s="7" t="s">
        <v>17</v>
      </c>
      <c r="U1" s="7" t="s">
        <v>18</v>
      </c>
      <c r="V1" s="7" t="s">
        <v>19</v>
      </c>
      <c r="W1" s="7" t="s">
        <v>20</v>
      </c>
      <c r="X1" s="7" t="s">
        <v>21</v>
      </c>
      <c r="Y1" s="7" t="s">
        <v>22</v>
      </c>
      <c r="Z1" s="7" t="s">
        <v>23</v>
      </c>
      <c r="AA1" s="7" t="s">
        <v>24</v>
      </c>
      <c r="AB1" s="7" t="s">
        <v>25</v>
      </c>
      <c r="AC1" s="7" t="s">
        <v>26</v>
      </c>
      <c r="AD1" s="7" t="s">
        <v>27</v>
      </c>
      <c r="AE1" s="7" t="s">
        <v>28</v>
      </c>
      <c r="AF1" s="7" t="s">
        <v>29</v>
      </c>
      <c r="AG1" s="7" t="s">
        <v>30</v>
      </c>
      <c r="AH1" s="7" t="s">
        <v>31</v>
      </c>
      <c r="AI1" s="7" t="s">
        <v>32</v>
      </c>
      <c r="AJ1" s="7" t="s">
        <v>33</v>
      </c>
      <c r="AK1" s="7" t="s">
        <v>34</v>
      </c>
      <c r="AL1" s="7" t="s">
        <v>35</v>
      </c>
      <c r="AM1" s="7" t="s">
        <v>36</v>
      </c>
      <c r="AN1" s="7" t="s">
        <v>37</v>
      </c>
      <c r="AO1" s="7" t="s">
        <v>38</v>
      </c>
      <c r="AP1" s="7" t="s">
        <v>39</v>
      </c>
      <c r="AQ1" s="7" t="s">
        <v>40</v>
      </c>
      <c r="AR1" s="7" t="s">
        <v>41</v>
      </c>
      <c r="AS1" s="7" t="s">
        <v>42</v>
      </c>
      <c r="AT1" s="7" t="s">
        <v>43</v>
      </c>
      <c r="AU1" s="7" t="s">
        <v>44</v>
      </c>
      <c r="AV1" s="7" t="s">
        <v>45</v>
      </c>
      <c r="AW1" s="7" t="s">
        <v>46</v>
      </c>
      <c r="AX1" s="7" t="s">
        <v>47</v>
      </c>
      <c r="AY1" s="7" t="s">
        <v>48</v>
      </c>
      <c r="AZ1" s="7" t="s">
        <v>49</v>
      </c>
      <c r="BA1" s="7" t="s">
        <v>50</v>
      </c>
      <c r="BB1" s="7" t="s">
        <v>51</v>
      </c>
      <c r="BC1" s="7" t="s">
        <v>52</v>
      </c>
      <c r="BD1" s="7" t="s">
        <v>53</v>
      </c>
      <c r="BE1" s="7" t="s">
        <v>54</v>
      </c>
      <c r="BF1" s="7" t="s">
        <v>55</v>
      </c>
      <c r="BG1" s="5" t="s">
        <v>138</v>
      </c>
    </row>
    <row r="2" spans="1:59" x14ac:dyDescent="0.25">
      <c r="A2" s="3" t="s">
        <v>56</v>
      </c>
      <c r="B2" t="s">
        <v>59</v>
      </c>
      <c r="C2">
        <v>2018</v>
      </c>
      <c r="D2" s="2" t="str">
        <f>MID(A2,1,2)</f>
        <v>VI</v>
      </c>
      <c r="E2" s="2" t="str">
        <f>MID(A2,4,1)</f>
        <v>Z</v>
      </c>
      <c r="F2" s="2" t="str">
        <f>MID(A2,5,1)</f>
        <v>1</v>
      </c>
      <c r="G2" s="2" t="str">
        <f>MID(A2,7,6)</f>
        <v>0–3</v>
      </c>
      <c r="H2" s="9" t="str">
        <f>_xlfn.CONCAT(D2,"-",E2,"-",F2)</f>
        <v>VI-Z-1</v>
      </c>
      <c r="Z2">
        <v>2</v>
      </c>
      <c r="AB2">
        <v>2</v>
      </c>
      <c r="AN2">
        <v>1</v>
      </c>
      <c r="AR2">
        <v>1</v>
      </c>
      <c r="AU2">
        <v>3</v>
      </c>
      <c r="BG2" t="s">
        <v>61</v>
      </c>
    </row>
    <row r="3" spans="1:59" x14ac:dyDescent="0.25">
      <c r="A3" s="3" t="s">
        <v>62</v>
      </c>
      <c r="B3" t="s">
        <v>59</v>
      </c>
      <c r="C3">
        <v>2018</v>
      </c>
      <c r="D3" s="2" t="str">
        <f t="shared" ref="D3:D59" si="0">MID(A3,1,2)</f>
        <v>VI</v>
      </c>
      <c r="E3" s="2" t="str">
        <f t="shared" ref="E3:E59" si="1">MID(A3,4,1)</f>
        <v>Z</v>
      </c>
      <c r="F3" s="2" t="str">
        <f t="shared" ref="F3:F59" si="2">MID(A3,5,1)</f>
        <v>1</v>
      </c>
      <c r="G3" s="2" t="str">
        <f t="shared" ref="G3:G59" si="3">MID(A3,7,6)</f>
        <v>3–6</v>
      </c>
      <c r="H3" s="9" t="str">
        <f t="shared" ref="H3:H59" si="4">_xlfn.CONCAT(D3,"-",E3,"-",F3)</f>
        <v>VI-Z-1</v>
      </c>
      <c r="Z3">
        <v>1</v>
      </c>
      <c r="AB3">
        <v>8</v>
      </c>
      <c r="AO3">
        <v>1</v>
      </c>
      <c r="AR3">
        <v>1</v>
      </c>
      <c r="AT3">
        <v>1</v>
      </c>
      <c r="AU3">
        <v>2</v>
      </c>
    </row>
    <row r="4" spans="1:59" x14ac:dyDescent="0.25">
      <c r="A4" s="3" t="s">
        <v>63</v>
      </c>
      <c r="B4" t="s">
        <v>59</v>
      </c>
      <c r="C4">
        <v>2018</v>
      </c>
      <c r="D4" s="2" t="str">
        <f t="shared" si="0"/>
        <v>VI</v>
      </c>
      <c r="E4" s="2" t="str">
        <f t="shared" si="1"/>
        <v>Z</v>
      </c>
      <c r="F4" s="2" t="str">
        <f t="shared" si="2"/>
        <v>1</v>
      </c>
      <c r="G4" s="2" t="str">
        <f t="shared" si="3"/>
        <v>6–10</v>
      </c>
      <c r="H4" s="9" t="str">
        <f t="shared" si="4"/>
        <v>VI-Z-1</v>
      </c>
      <c r="Z4">
        <v>4</v>
      </c>
      <c r="AB4">
        <v>4</v>
      </c>
      <c r="AO4">
        <v>3</v>
      </c>
      <c r="BF4">
        <v>1</v>
      </c>
    </row>
    <row r="5" spans="1:59" x14ac:dyDescent="0.25">
      <c r="A5" s="3" t="s">
        <v>64</v>
      </c>
      <c r="B5" t="s">
        <v>59</v>
      </c>
      <c r="C5">
        <v>2018</v>
      </c>
      <c r="D5" s="2" t="str">
        <f t="shared" si="0"/>
        <v>VI</v>
      </c>
      <c r="E5" s="2" t="str">
        <f t="shared" si="1"/>
        <v>Z</v>
      </c>
      <c r="F5" s="2" t="str">
        <f t="shared" si="2"/>
        <v>2</v>
      </c>
      <c r="G5" s="2" t="str">
        <f t="shared" si="3"/>
        <v>0–3</v>
      </c>
      <c r="H5" s="9" t="str">
        <f t="shared" si="4"/>
        <v>VI-Z-2</v>
      </c>
      <c r="V5">
        <v>2</v>
      </c>
      <c r="AF5">
        <v>2</v>
      </c>
      <c r="AU5">
        <v>7</v>
      </c>
    </row>
    <row r="6" spans="1:59" x14ac:dyDescent="0.25">
      <c r="A6" s="3" t="s">
        <v>66</v>
      </c>
      <c r="B6" t="s">
        <v>59</v>
      </c>
      <c r="C6">
        <v>2018</v>
      </c>
      <c r="D6" s="2" t="str">
        <f t="shared" si="0"/>
        <v>VI</v>
      </c>
      <c r="E6" s="2" t="str">
        <f t="shared" si="1"/>
        <v>Z</v>
      </c>
      <c r="F6" s="2" t="str">
        <f t="shared" si="2"/>
        <v>2</v>
      </c>
      <c r="G6" s="2" t="str">
        <f t="shared" si="3"/>
        <v>3–6</v>
      </c>
      <c r="H6" s="9" t="str">
        <f t="shared" si="4"/>
        <v>VI-Z-2</v>
      </c>
      <c r="V6">
        <v>1</v>
      </c>
      <c r="Z6">
        <v>1</v>
      </c>
      <c r="AB6">
        <v>4</v>
      </c>
      <c r="AF6">
        <v>10</v>
      </c>
      <c r="AO6">
        <v>1</v>
      </c>
      <c r="AR6">
        <v>2</v>
      </c>
      <c r="AT6">
        <v>1</v>
      </c>
      <c r="AU6">
        <v>9</v>
      </c>
      <c r="BG6" t="s">
        <v>67</v>
      </c>
    </row>
    <row r="7" spans="1:59" x14ac:dyDescent="0.25">
      <c r="A7" s="3" t="s">
        <v>68</v>
      </c>
      <c r="B7" t="s">
        <v>59</v>
      </c>
      <c r="C7">
        <v>2018</v>
      </c>
      <c r="D7" s="2" t="str">
        <f t="shared" si="0"/>
        <v>VI</v>
      </c>
      <c r="E7" s="2" t="str">
        <f t="shared" si="1"/>
        <v>Z</v>
      </c>
      <c r="F7" s="2" t="str">
        <f t="shared" si="2"/>
        <v>2</v>
      </c>
      <c r="G7" s="2" t="str">
        <f t="shared" si="3"/>
        <v>6–9</v>
      </c>
      <c r="H7" s="9" t="str">
        <f t="shared" si="4"/>
        <v>VI-Z-2</v>
      </c>
      <c r="AB7">
        <v>1</v>
      </c>
      <c r="AO7">
        <v>3</v>
      </c>
      <c r="AP7">
        <v>1</v>
      </c>
      <c r="AR7">
        <v>1</v>
      </c>
      <c r="AU7">
        <v>7</v>
      </c>
      <c r="BG7" t="s">
        <v>69</v>
      </c>
    </row>
    <row r="8" spans="1:59" x14ac:dyDescent="0.25">
      <c r="A8" s="3" t="s">
        <v>70</v>
      </c>
      <c r="B8" t="s">
        <v>59</v>
      </c>
      <c r="C8">
        <v>2018</v>
      </c>
      <c r="D8" s="2" t="str">
        <f t="shared" si="0"/>
        <v>VI</v>
      </c>
      <c r="E8" s="2" t="str">
        <f t="shared" si="1"/>
        <v>Z</v>
      </c>
      <c r="F8" s="2" t="str">
        <f t="shared" si="2"/>
        <v>3</v>
      </c>
      <c r="G8" s="2" t="str">
        <f t="shared" si="3"/>
        <v>0–3</v>
      </c>
      <c r="H8" s="9" t="str">
        <f t="shared" si="4"/>
        <v>VI-Z-3</v>
      </c>
      <c r="AB8">
        <v>1</v>
      </c>
      <c r="AN8">
        <v>1</v>
      </c>
      <c r="AO8">
        <v>1</v>
      </c>
      <c r="AU8">
        <v>5</v>
      </c>
      <c r="BF8">
        <v>1</v>
      </c>
    </row>
    <row r="9" spans="1:59" x14ac:dyDescent="0.25">
      <c r="A9" s="3" t="s">
        <v>71</v>
      </c>
      <c r="B9" t="s">
        <v>59</v>
      </c>
      <c r="C9">
        <v>2018</v>
      </c>
      <c r="D9" s="2" t="str">
        <f t="shared" si="0"/>
        <v>VI</v>
      </c>
      <c r="E9" s="2" t="str">
        <f t="shared" si="1"/>
        <v>Z</v>
      </c>
      <c r="F9" s="2" t="str">
        <f t="shared" si="2"/>
        <v>3</v>
      </c>
      <c r="G9" s="2" t="str">
        <f t="shared" si="3"/>
        <v>3–6</v>
      </c>
      <c r="H9" s="9" t="str">
        <f t="shared" si="4"/>
        <v>VI-Z-3</v>
      </c>
      <c r="V9">
        <v>2</v>
      </c>
      <c r="AB9">
        <v>4</v>
      </c>
      <c r="AU9">
        <v>1</v>
      </c>
    </row>
    <row r="10" spans="1:59" x14ac:dyDescent="0.25">
      <c r="A10" s="3" t="s">
        <v>72</v>
      </c>
      <c r="B10" t="s">
        <v>59</v>
      </c>
      <c r="C10">
        <v>2018</v>
      </c>
      <c r="D10" s="2" t="str">
        <f t="shared" si="0"/>
        <v>VI</v>
      </c>
      <c r="E10" s="2" t="str">
        <f t="shared" si="1"/>
        <v>Z</v>
      </c>
      <c r="F10" s="2" t="str">
        <f t="shared" si="2"/>
        <v>3</v>
      </c>
      <c r="G10" s="2" t="str">
        <f t="shared" si="3"/>
        <v>6–9</v>
      </c>
      <c r="H10" s="9" t="str">
        <f t="shared" si="4"/>
        <v>VI-Z-3</v>
      </c>
      <c r="Z10">
        <v>3</v>
      </c>
      <c r="AB10">
        <v>5</v>
      </c>
    </row>
    <row r="11" spans="1:59" x14ac:dyDescent="0.25">
      <c r="A11" s="3" t="s">
        <v>73</v>
      </c>
      <c r="B11" t="s">
        <v>59</v>
      </c>
      <c r="C11">
        <v>2018</v>
      </c>
      <c r="D11" s="2" t="str">
        <f t="shared" si="0"/>
        <v>VI</v>
      </c>
      <c r="E11" s="2" t="str">
        <f t="shared" si="1"/>
        <v>Z</v>
      </c>
      <c r="F11" s="2" t="str">
        <f t="shared" si="2"/>
        <v>4</v>
      </c>
      <c r="G11" s="2" t="str">
        <f t="shared" si="3"/>
        <v>0–3</v>
      </c>
      <c r="H11" s="9" t="str">
        <f t="shared" si="4"/>
        <v>VI-Z-4</v>
      </c>
      <c r="Z11">
        <v>1</v>
      </c>
      <c r="AU11">
        <v>1</v>
      </c>
    </row>
    <row r="12" spans="1:59" x14ac:dyDescent="0.25">
      <c r="A12" s="3" t="s">
        <v>74</v>
      </c>
      <c r="B12" t="s">
        <v>59</v>
      </c>
      <c r="C12">
        <v>2018</v>
      </c>
      <c r="D12" s="2" t="str">
        <f t="shared" si="0"/>
        <v>VI</v>
      </c>
      <c r="E12" s="2" t="str">
        <f t="shared" si="1"/>
        <v>Z</v>
      </c>
      <c r="F12" s="2" t="str">
        <f t="shared" si="2"/>
        <v>4</v>
      </c>
      <c r="G12" s="2" t="str">
        <f t="shared" si="3"/>
        <v>3–6</v>
      </c>
      <c r="H12" s="9" t="str">
        <f t="shared" si="4"/>
        <v>VI-Z-4</v>
      </c>
      <c r="Z12">
        <v>1</v>
      </c>
      <c r="AB12">
        <v>1</v>
      </c>
      <c r="AH12">
        <v>1</v>
      </c>
      <c r="AR12">
        <v>1</v>
      </c>
      <c r="AU12">
        <v>1</v>
      </c>
    </row>
    <row r="13" spans="1:59" x14ac:dyDescent="0.25">
      <c r="A13" s="3" t="s">
        <v>75</v>
      </c>
      <c r="B13" t="s">
        <v>59</v>
      </c>
      <c r="C13">
        <v>2018</v>
      </c>
      <c r="D13" s="2" t="str">
        <f t="shared" si="0"/>
        <v>VI</v>
      </c>
      <c r="E13" s="2" t="str">
        <f t="shared" si="1"/>
        <v>Z</v>
      </c>
      <c r="F13" s="2" t="str">
        <f t="shared" si="2"/>
        <v>4</v>
      </c>
      <c r="G13" s="2" t="str">
        <f t="shared" si="3"/>
        <v>6–8,5</v>
      </c>
      <c r="H13" s="9" t="str">
        <f t="shared" si="4"/>
        <v>VI-Z-4</v>
      </c>
    </row>
    <row r="14" spans="1:59" x14ac:dyDescent="0.25">
      <c r="A14" s="3" t="s">
        <v>76</v>
      </c>
      <c r="B14" t="s">
        <v>59</v>
      </c>
      <c r="C14">
        <v>2018</v>
      </c>
      <c r="D14" s="2" t="str">
        <f t="shared" si="0"/>
        <v>VI</v>
      </c>
      <c r="E14" s="2" t="str">
        <f t="shared" si="1"/>
        <v>Z</v>
      </c>
      <c r="F14" s="2" t="str">
        <f t="shared" si="2"/>
        <v>5</v>
      </c>
      <c r="G14" s="2" t="str">
        <f t="shared" si="3"/>
        <v>0–3</v>
      </c>
      <c r="H14" s="9" t="str">
        <f t="shared" si="4"/>
        <v>VI-Z-5</v>
      </c>
      <c r="AU14">
        <v>1</v>
      </c>
    </row>
    <row r="15" spans="1:59" x14ac:dyDescent="0.25">
      <c r="A15" s="3" t="s">
        <v>77</v>
      </c>
      <c r="B15" t="s">
        <v>59</v>
      </c>
      <c r="C15">
        <v>2018</v>
      </c>
      <c r="D15" s="2" t="str">
        <f t="shared" si="0"/>
        <v>VI</v>
      </c>
      <c r="E15" s="2" t="str">
        <f t="shared" si="1"/>
        <v>Z</v>
      </c>
      <c r="F15" s="2" t="str">
        <f t="shared" si="2"/>
        <v>5</v>
      </c>
      <c r="G15" s="2" t="str">
        <f t="shared" si="3"/>
        <v>3–6</v>
      </c>
      <c r="H15" s="9" t="str">
        <f t="shared" si="4"/>
        <v>VI-Z-5</v>
      </c>
    </row>
    <row r="16" spans="1:59" x14ac:dyDescent="0.25">
      <c r="A16" s="3" t="s">
        <v>78</v>
      </c>
      <c r="B16" t="s">
        <v>59</v>
      </c>
      <c r="C16">
        <v>2018</v>
      </c>
      <c r="D16" s="2" t="str">
        <f t="shared" si="0"/>
        <v>VI</v>
      </c>
      <c r="E16" s="2" t="str">
        <f t="shared" si="1"/>
        <v>Z</v>
      </c>
      <c r="F16" s="2" t="str">
        <f t="shared" si="2"/>
        <v>5</v>
      </c>
      <c r="G16" s="2" t="str">
        <f t="shared" si="3"/>
        <v>6–8,5</v>
      </c>
      <c r="H16" s="9" t="str">
        <f t="shared" si="4"/>
        <v>VI-Z-5</v>
      </c>
      <c r="AH16">
        <v>1</v>
      </c>
    </row>
    <row r="17" spans="1:59" x14ac:dyDescent="0.25">
      <c r="A17" s="3" t="s">
        <v>79</v>
      </c>
      <c r="B17" t="s">
        <v>59</v>
      </c>
      <c r="C17">
        <v>2018</v>
      </c>
      <c r="D17" s="2" t="str">
        <f t="shared" si="0"/>
        <v>VI</v>
      </c>
      <c r="E17" s="2" t="str">
        <f t="shared" si="1"/>
        <v>N</v>
      </c>
      <c r="F17" s="2" t="str">
        <f t="shared" si="2"/>
        <v>1</v>
      </c>
      <c r="G17" s="2" t="str">
        <f t="shared" si="3"/>
        <v>0–3</v>
      </c>
      <c r="H17" s="9" t="str">
        <f t="shared" si="4"/>
        <v>VI-N-1</v>
      </c>
    </row>
    <row r="18" spans="1:59" x14ac:dyDescent="0.25">
      <c r="A18" s="3" t="s">
        <v>82</v>
      </c>
      <c r="B18" t="s">
        <v>59</v>
      </c>
      <c r="C18">
        <v>2018</v>
      </c>
      <c r="D18" s="2" t="str">
        <f t="shared" si="0"/>
        <v>VI</v>
      </c>
      <c r="E18" s="2" t="str">
        <f t="shared" si="1"/>
        <v>N</v>
      </c>
      <c r="F18" s="2" t="str">
        <f t="shared" si="2"/>
        <v>1</v>
      </c>
      <c r="G18" s="2" t="str">
        <f t="shared" si="3"/>
        <v>3–6</v>
      </c>
      <c r="H18" s="9" t="str">
        <f t="shared" si="4"/>
        <v>VI-N-1</v>
      </c>
    </row>
    <row r="19" spans="1:59" x14ac:dyDescent="0.25">
      <c r="A19" s="3" t="s">
        <v>83</v>
      </c>
      <c r="B19" t="s">
        <v>59</v>
      </c>
      <c r="C19">
        <v>2018</v>
      </c>
      <c r="D19" s="2" t="str">
        <f t="shared" si="0"/>
        <v>VI</v>
      </c>
      <c r="E19" s="2" t="str">
        <f t="shared" si="1"/>
        <v>N</v>
      </c>
      <c r="F19" s="2" t="str">
        <f t="shared" si="2"/>
        <v>1</v>
      </c>
      <c r="G19" s="2" t="str">
        <f t="shared" si="3"/>
        <v>6–10</v>
      </c>
      <c r="H19" s="9" t="str">
        <f t="shared" si="4"/>
        <v>VI-N-1</v>
      </c>
    </row>
    <row r="20" spans="1:59" x14ac:dyDescent="0.25">
      <c r="A20" s="3" t="s">
        <v>84</v>
      </c>
      <c r="B20" t="s">
        <v>59</v>
      </c>
      <c r="C20">
        <v>2018</v>
      </c>
      <c r="D20" s="2" t="str">
        <f t="shared" si="0"/>
        <v>VI</v>
      </c>
      <c r="E20" s="2" t="str">
        <f t="shared" si="1"/>
        <v>N</v>
      </c>
      <c r="F20" s="2" t="str">
        <f t="shared" si="2"/>
        <v>2</v>
      </c>
      <c r="G20" s="2" t="str">
        <f t="shared" si="3"/>
        <v>0–3</v>
      </c>
      <c r="H20" s="9" t="str">
        <f t="shared" si="4"/>
        <v>VI-N-2</v>
      </c>
      <c r="AU20">
        <v>1</v>
      </c>
    </row>
    <row r="21" spans="1:59" x14ac:dyDescent="0.25">
      <c r="A21" s="3" t="s">
        <v>86</v>
      </c>
      <c r="B21" t="s">
        <v>59</v>
      </c>
      <c r="C21">
        <v>2018</v>
      </c>
      <c r="D21" s="2" t="str">
        <f t="shared" si="0"/>
        <v>VI</v>
      </c>
      <c r="E21" s="2" t="str">
        <f t="shared" si="1"/>
        <v>N</v>
      </c>
      <c r="F21" s="2" t="str">
        <f t="shared" si="2"/>
        <v>2</v>
      </c>
      <c r="G21" s="2" t="str">
        <f t="shared" si="3"/>
        <v>3–6</v>
      </c>
      <c r="H21" s="9" t="str">
        <f t="shared" si="4"/>
        <v>VI-N-2</v>
      </c>
    </row>
    <row r="22" spans="1:59" x14ac:dyDescent="0.25">
      <c r="A22" s="3" t="s">
        <v>87</v>
      </c>
      <c r="B22" t="s">
        <v>59</v>
      </c>
      <c r="C22">
        <v>2018</v>
      </c>
      <c r="D22" s="2" t="str">
        <f t="shared" si="0"/>
        <v>VI</v>
      </c>
      <c r="E22" s="2" t="str">
        <f t="shared" si="1"/>
        <v>N</v>
      </c>
      <c r="F22" s="2" t="str">
        <f t="shared" si="2"/>
        <v>2</v>
      </c>
      <c r="G22" s="2" t="str">
        <f t="shared" si="3"/>
        <v>6–9</v>
      </c>
      <c r="H22" s="9" t="str">
        <f t="shared" si="4"/>
        <v>VI-N-2</v>
      </c>
      <c r="Z22">
        <v>1</v>
      </c>
      <c r="AB22">
        <v>2</v>
      </c>
      <c r="AU22">
        <v>1</v>
      </c>
    </row>
    <row r="23" spans="1:59" x14ac:dyDescent="0.25">
      <c r="A23" s="3" t="s">
        <v>88</v>
      </c>
      <c r="B23" t="s">
        <v>59</v>
      </c>
      <c r="C23">
        <v>2018</v>
      </c>
      <c r="D23" s="2" t="str">
        <f t="shared" si="0"/>
        <v>VI</v>
      </c>
      <c r="E23" s="2" t="str">
        <f t="shared" si="1"/>
        <v>N</v>
      </c>
      <c r="F23" s="2" t="str">
        <f t="shared" si="2"/>
        <v>3</v>
      </c>
      <c r="G23" s="2" t="str">
        <f t="shared" si="3"/>
        <v>0–3</v>
      </c>
      <c r="H23" s="9" t="str">
        <f t="shared" si="4"/>
        <v>VI-N-3</v>
      </c>
      <c r="K23">
        <v>4</v>
      </c>
      <c r="AB23">
        <v>21</v>
      </c>
      <c r="AU23">
        <v>3</v>
      </c>
      <c r="BF23">
        <v>1</v>
      </c>
    </row>
    <row r="24" spans="1:59" x14ac:dyDescent="0.25">
      <c r="A24" s="3" t="s">
        <v>89</v>
      </c>
      <c r="B24" t="s">
        <v>59</v>
      </c>
      <c r="C24">
        <v>2018</v>
      </c>
      <c r="D24" s="2" t="str">
        <f t="shared" si="0"/>
        <v>VI</v>
      </c>
      <c r="E24" s="2" t="str">
        <f t="shared" si="1"/>
        <v>N</v>
      </c>
      <c r="F24" s="2" t="str">
        <f t="shared" si="2"/>
        <v>3</v>
      </c>
      <c r="G24" s="2" t="str">
        <f t="shared" si="3"/>
        <v>3–6</v>
      </c>
      <c r="H24" s="9" t="str">
        <f t="shared" si="4"/>
        <v>VI-N-3</v>
      </c>
      <c r="I24">
        <v>3</v>
      </c>
      <c r="K24">
        <v>8</v>
      </c>
      <c r="T24">
        <v>2</v>
      </c>
      <c r="Z24">
        <v>1</v>
      </c>
      <c r="AB24">
        <v>12</v>
      </c>
      <c r="AU24">
        <v>2</v>
      </c>
      <c r="AX24">
        <v>1</v>
      </c>
      <c r="BG24" t="s">
        <v>90</v>
      </c>
    </row>
    <row r="25" spans="1:59" x14ac:dyDescent="0.25">
      <c r="A25" s="3" t="s">
        <v>91</v>
      </c>
      <c r="B25" t="s">
        <v>59</v>
      </c>
      <c r="C25">
        <v>2018</v>
      </c>
      <c r="D25" s="2" t="str">
        <f t="shared" si="0"/>
        <v>VI</v>
      </c>
      <c r="E25" s="2" t="str">
        <f t="shared" si="1"/>
        <v>N</v>
      </c>
      <c r="F25" s="2" t="str">
        <f t="shared" si="2"/>
        <v>4</v>
      </c>
      <c r="G25" s="2" t="str">
        <f t="shared" si="3"/>
        <v>0–3</v>
      </c>
      <c r="H25" s="9" t="str">
        <f t="shared" si="4"/>
        <v>VI-N-4</v>
      </c>
      <c r="AU25">
        <v>1</v>
      </c>
    </row>
    <row r="26" spans="1:59" x14ac:dyDescent="0.25">
      <c r="A26" s="3" t="s">
        <v>92</v>
      </c>
      <c r="B26" t="s">
        <v>59</v>
      </c>
      <c r="C26">
        <v>2018</v>
      </c>
      <c r="D26" s="2" t="str">
        <f t="shared" si="0"/>
        <v>VI</v>
      </c>
      <c r="E26" s="2" t="str">
        <f t="shared" si="1"/>
        <v>N</v>
      </c>
      <c r="F26" s="2" t="str">
        <f t="shared" si="2"/>
        <v>4</v>
      </c>
      <c r="G26" s="2" t="str">
        <f t="shared" si="3"/>
        <v>3–6</v>
      </c>
      <c r="H26" s="9" t="str">
        <f t="shared" si="4"/>
        <v>VI-N-4</v>
      </c>
      <c r="AB26">
        <v>4</v>
      </c>
    </row>
    <row r="27" spans="1:59" x14ac:dyDescent="0.25">
      <c r="A27" s="3" t="s">
        <v>93</v>
      </c>
      <c r="B27" t="s">
        <v>59</v>
      </c>
      <c r="C27">
        <v>2018</v>
      </c>
      <c r="D27" s="2" t="str">
        <f t="shared" si="0"/>
        <v>VI</v>
      </c>
      <c r="E27" s="2" t="str">
        <f t="shared" si="1"/>
        <v>N</v>
      </c>
      <c r="F27" s="2" t="str">
        <f t="shared" si="2"/>
        <v>5</v>
      </c>
      <c r="G27" s="2" t="str">
        <f t="shared" si="3"/>
        <v>0–3</v>
      </c>
      <c r="H27" s="9" t="str">
        <f t="shared" si="4"/>
        <v>VI-N-5</v>
      </c>
    </row>
    <row r="28" spans="1:59" x14ac:dyDescent="0.25">
      <c r="A28" s="3" t="s">
        <v>94</v>
      </c>
      <c r="B28" t="s">
        <v>59</v>
      </c>
      <c r="C28">
        <v>2018</v>
      </c>
      <c r="D28" s="2" t="str">
        <f t="shared" si="0"/>
        <v>VI</v>
      </c>
      <c r="E28" s="2" t="str">
        <f t="shared" si="1"/>
        <v>N</v>
      </c>
      <c r="F28" s="2" t="str">
        <f t="shared" si="2"/>
        <v>5</v>
      </c>
      <c r="G28" s="2" t="str">
        <f t="shared" si="3"/>
        <v>3–6</v>
      </c>
      <c r="H28" s="9" t="str">
        <f t="shared" si="4"/>
        <v>VI-N-5</v>
      </c>
      <c r="AB28">
        <v>2</v>
      </c>
    </row>
    <row r="29" spans="1:59" x14ac:dyDescent="0.25">
      <c r="A29" s="3" t="s">
        <v>95</v>
      </c>
      <c r="B29" t="s">
        <v>59</v>
      </c>
      <c r="C29">
        <v>2018</v>
      </c>
      <c r="D29" s="2" t="str">
        <f t="shared" si="0"/>
        <v>RO</v>
      </c>
      <c r="E29" s="2" t="str">
        <f t="shared" si="1"/>
        <v>Z</v>
      </c>
      <c r="F29" s="2" t="str">
        <f t="shared" si="2"/>
        <v>1</v>
      </c>
      <c r="G29" s="2" t="str">
        <f t="shared" si="3"/>
        <v>0–3</v>
      </c>
      <c r="H29" s="9" t="str">
        <f t="shared" si="4"/>
        <v>RO-Z-1</v>
      </c>
      <c r="AU29">
        <v>5</v>
      </c>
      <c r="AV29">
        <v>2</v>
      </c>
    </row>
    <row r="30" spans="1:59" x14ac:dyDescent="0.25">
      <c r="A30" s="3" t="s">
        <v>97</v>
      </c>
      <c r="B30" t="s">
        <v>59</v>
      </c>
      <c r="C30">
        <v>2018</v>
      </c>
      <c r="D30" s="2" t="str">
        <f t="shared" si="0"/>
        <v>RO</v>
      </c>
      <c r="E30" s="2" t="str">
        <f t="shared" si="1"/>
        <v>Z</v>
      </c>
      <c r="F30" s="2" t="str">
        <f t="shared" si="2"/>
        <v>1</v>
      </c>
      <c r="G30" s="2" t="str">
        <f t="shared" si="3"/>
        <v>3–9</v>
      </c>
      <c r="H30" s="9" t="str">
        <f t="shared" si="4"/>
        <v>RO-Z-1</v>
      </c>
      <c r="Z30">
        <v>1</v>
      </c>
    </row>
    <row r="31" spans="1:59" x14ac:dyDescent="0.25">
      <c r="A31" s="3" t="s">
        <v>98</v>
      </c>
      <c r="B31" t="s">
        <v>59</v>
      </c>
      <c r="C31">
        <v>2018</v>
      </c>
      <c r="D31" s="2" t="str">
        <f t="shared" si="0"/>
        <v>RO</v>
      </c>
      <c r="E31" s="2" t="str">
        <f t="shared" si="1"/>
        <v>Z</v>
      </c>
      <c r="F31" s="2" t="str">
        <f t="shared" si="2"/>
        <v>2</v>
      </c>
      <c r="G31" s="2" t="str">
        <f t="shared" si="3"/>
        <v>0–3</v>
      </c>
      <c r="H31" s="9" t="str">
        <f t="shared" si="4"/>
        <v>RO-Z-2</v>
      </c>
      <c r="AV31">
        <v>10</v>
      </c>
    </row>
    <row r="32" spans="1:59" x14ac:dyDescent="0.25">
      <c r="A32" s="3" t="s">
        <v>100</v>
      </c>
      <c r="B32" t="s">
        <v>59</v>
      </c>
      <c r="C32">
        <v>2018</v>
      </c>
      <c r="D32" s="2" t="str">
        <f t="shared" si="0"/>
        <v>RO</v>
      </c>
      <c r="E32" s="2" t="str">
        <f t="shared" si="1"/>
        <v>Z</v>
      </c>
      <c r="F32" s="2" t="str">
        <f t="shared" si="2"/>
        <v>2</v>
      </c>
      <c r="G32" s="2" t="str">
        <f t="shared" si="3"/>
        <v>3–6</v>
      </c>
      <c r="H32" s="9" t="str">
        <f t="shared" si="4"/>
        <v>RO-Z-2</v>
      </c>
      <c r="AB32">
        <v>13</v>
      </c>
      <c r="AU32">
        <v>1</v>
      </c>
      <c r="AV32">
        <v>66</v>
      </c>
      <c r="BF32">
        <v>4</v>
      </c>
    </row>
    <row r="33" spans="1:59" x14ac:dyDescent="0.25">
      <c r="A33" s="3" t="s">
        <v>101</v>
      </c>
      <c r="B33" t="s">
        <v>59</v>
      </c>
      <c r="C33">
        <v>2018</v>
      </c>
      <c r="D33" s="2" t="str">
        <f t="shared" si="0"/>
        <v>RO</v>
      </c>
      <c r="E33" s="2" t="str">
        <f t="shared" si="1"/>
        <v>Z</v>
      </c>
      <c r="F33" s="2" t="str">
        <f t="shared" si="2"/>
        <v>2</v>
      </c>
      <c r="G33" s="2" t="str">
        <f t="shared" si="3"/>
        <v>6–10,5</v>
      </c>
      <c r="H33" s="9" t="str">
        <f t="shared" si="4"/>
        <v>RO-Z-2</v>
      </c>
      <c r="AB33">
        <v>11</v>
      </c>
      <c r="AV33">
        <v>18</v>
      </c>
    </row>
    <row r="34" spans="1:59" x14ac:dyDescent="0.25">
      <c r="A34" s="3" t="s">
        <v>102</v>
      </c>
      <c r="B34" t="s">
        <v>59</v>
      </c>
      <c r="C34">
        <v>2018</v>
      </c>
      <c r="D34" s="2" t="str">
        <f t="shared" si="0"/>
        <v>RO</v>
      </c>
      <c r="E34" s="2" t="str">
        <f t="shared" si="1"/>
        <v>Z</v>
      </c>
      <c r="F34" s="2" t="str">
        <f t="shared" si="2"/>
        <v>3</v>
      </c>
      <c r="G34" s="2" t="str">
        <f t="shared" si="3"/>
        <v>0–3</v>
      </c>
      <c r="H34" s="9" t="str">
        <f t="shared" si="4"/>
        <v>RO-Z-3</v>
      </c>
      <c r="L34">
        <v>5</v>
      </c>
      <c r="N34">
        <v>7</v>
      </c>
      <c r="AU34">
        <v>20</v>
      </c>
      <c r="BG34" t="s">
        <v>103</v>
      </c>
    </row>
    <row r="35" spans="1:59" x14ac:dyDescent="0.25">
      <c r="A35" s="3" t="s">
        <v>104</v>
      </c>
      <c r="B35" t="s">
        <v>59</v>
      </c>
      <c r="C35">
        <v>2018</v>
      </c>
      <c r="D35" s="2" t="str">
        <f t="shared" si="0"/>
        <v>RO</v>
      </c>
      <c r="E35" s="2" t="str">
        <f t="shared" si="1"/>
        <v>Z</v>
      </c>
      <c r="F35" s="2" t="str">
        <f t="shared" si="2"/>
        <v>3</v>
      </c>
      <c r="G35" s="2" t="str">
        <f t="shared" si="3"/>
        <v>3–6</v>
      </c>
      <c r="H35" s="9" t="str">
        <f t="shared" si="4"/>
        <v>RO-Z-3</v>
      </c>
      <c r="I35">
        <v>37</v>
      </c>
      <c r="L35">
        <v>35</v>
      </c>
      <c r="N35">
        <v>15</v>
      </c>
      <c r="AD35">
        <v>1</v>
      </c>
      <c r="AU35">
        <v>1</v>
      </c>
      <c r="BG35" t="s">
        <v>105</v>
      </c>
    </row>
    <row r="36" spans="1:59" x14ac:dyDescent="0.25">
      <c r="A36" s="3" t="s">
        <v>106</v>
      </c>
      <c r="B36" t="s">
        <v>59</v>
      </c>
      <c r="C36">
        <v>2018</v>
      </c>
      <c r="D36" s="2" t="str">
        <f t="shared" si="0"/>
        <v>RO</v>
      </c>
      <c r="E36" s="2" t="str">
        <f t="shared" si="1"/>
        <v>Z</v>
      </c>
      <c r="F36" s="2" t="str">
        <f t="shared" si="2"/>
        <v>3</v>
      </c>
      <c r="G36" s="2" t="str">
        <f t="shared" si="3"/>
        <v>6–10</v>
      </c>
      <c r="H36" s="9" t="str">
        <f t="shared" si="4"/>
        <v>RO-Z-3</v>
      </c>
      <c r="I36">
        <v>26</v>
      </c>
      <c r="L36">
        <v>50</v>
      </c>
      <c r="N36">
        <v>24</v>
      </c>
      <c r="BA36">
        <v>1</v>
      </c>
      <c r="BG36" t="s">
        <v>107</v>
      </c>
    </row>
    <row r="37" spans="1:59" x14ac:dyDescent="0.25">
      <c r="A37" s="3" t="s">
        <v>108</v>
      </c>
      <c r="B37" t="s">
        <v>59</v>
      </c>
      <c r="C37">
        <v>2018</v>
      </c>
      <c r="D37" s="2" t="str">
        <f t="shared" si="0"/>
        <v>RO</v>
      </c>
      <c r="E37" s="2" t="str">
        <f t="shared" si="1"/>
        <v>Z</v>
      </c>
      <c r="F37" s="2" t="str">
        <f t="shared" si="2"/>
        <v>4</v>
      </c>
      <c r="G37" s="2" t="str">
        <f t="shared" si="3"/>
        <v>0–3</v>
      </c>
      <c r="H37" s="9" t="str">
        <f t="shared" si="4"/>
        <v>RO-Z-4</v>
      </c>
      <c r="AU37">
        <v>4</v>
      </c>
      <c r="BF37">
        <v>1</v>
      </c>
    </row>
    <row r="38" spans="1:59" x14ac:dyDescent="0.25">
      <c r="A38" s="3" t="s">
        <v>109</v>
      </c>
      <c r="B38" t="s">
        <v>59</v>
      </c>
      <c r="C38">
        <v>2018</v>
      </c>
      <c r="D38" s="2" t="str">
        <f t="shared" si="0"/>
        <v>RO</v>
      </c>
      <c r="E38" s="2" t="str">
        <f t="shared" si="1"/>
        <v>Z</v>
      </c>
      <c r="F38" s="2" t="str">
        <f t="shared" si="2"/>
        <v>4</v>
      </c>
      <c r="G38" s="2" t="str">
        <f t="shared" si="3"/>
        <v>3–6</v>
      </c>
      <c r="H38" s="9" t="str">
        <f t="shared" si="4"/>
        <v>RO-Z-4</v>
      </c>
      <c r="AB38">
        <v>11</v>
      </c>
      <c r="AU38">
        <v>15</v>
      </c>
      <c r="BC38">
        <v>3</v>
      </c>
      <c r="BF38">
        <v>6</v>
      </c>
    </row>
    <row r="39" spans="1:59" x14ac:dyDescent="0.25">
      <c r="A39" s="3" t="s">
        <v>110</v>
      </c>
      <c r="B39" t="s">
        <v>59</v>
      </c>
      <c r="C39">
        <v>2018</v>
      </c>
      <c r="D39" s="2" t="str">
        <f t="shared" si="0"/>
        <v>RO</v>
      </c>
      <c r="E39" s="2" t="str">
        <f t="shared" si="1"/>
        <v>Z</v>
      </c>
      <c r="F39" s="2" t="str">
        <f t="shared" si="2"/>
        <v>5</v>
      </c>
      <c r="G39" s="2" t="str">
        <f t="shared" si="3"/>
        <v>0–3</v>
      </c>
      <c r="H39" s="9" t="str">
        <f t="shared" si="4"/>
        <v>RO-Z-5</v>
      </c>
      <c r="BC39">
        <v>2</v>
      </c>
    </row>
    <row r="40" spans="1:59" x14ac:dyDescent="0.25">
      <c r="A40" s="3" t="s">
        <v>112</v>
      </c>
      <c r="B40" t="s">
        <v>59</v>
      </c>
      <c r="C40">
        <v>2018</v>
      </c>
      <c r="D40" s="2" t="str">
        <f t="shared" si="0"/>
        <v>RO</v>
      </c>
      <c r="E40" s="2" t="str">
        <f t="shared" si="1"/>
        <v>Z</v>
      </c>
      <c r="F40" s="2" t="str">
        <f t="shared" si="2"/>
        <v>5</v>
      </c>
      <c r="G40" s="2" t="str">
        <f t="shared" si="3"/>
        <v>3–6</v>
      </c>
      <c r="H40" s="9" t="str">
        <f t="shared" si="4"/>
        <v>RO-Z-5</v>
      </c>
      <c r="AB40">
        <v>12</v>
      </c>
      <c r="BC40">
        <v>3</v>
      </c>
      <c r="BF40">
        <v>1</v>
      </c>
    </row>
    <row r="41" spans="1:59" x14ac:dyDescent="0.25">
      <c r="A41" s="3" t="s">
        <v>113</v>
      </c>
      <c r="B41" t="s">
        <v>59</v>
      </c>
      <c r="C41">
        <v>2018</v>
      </c>
      <c r="D41" s="2" t="str">
        <f t="shared" si="0"/>
        <v>RO</v>
      </c>
      <c r="E41" s="2" t="str">
        <f t="shared" si="1"/>
        <v>Z</v>
      </c>
      <c r="F41" s="2" t="str">
        <f t="shared" si="2"/>
        <v>5</v>
      </c>
      <c r="G41" s="2" t="str">
        <f t="shared" si="3"/>
        <v>6–10</v>
      </c>
      <c r="H41" s="9" t="str">
        <f t="shared" si="4"/>
        <v>RO-Z-5</v>
      </c>
      <c r="Z41">
        <v>2</v>
      </c>
      <c r="AB41">
        <v>4</v>
      </c>
      <c r="BA41">
        <v>1</v>
      </c>
      <c r="BC41">
        <v>1</v>
      </c>
      <c r="BG41" t="s">
        <v>114</v>
      </c>
    </row>
    <row r="42" spans="1:59" x14ac:dyDescent="0.25">
      <c r="A42" s="3" t="s">
        <v>115</v>
      </c>
      <c r="B42" t="s">
        <v>59</v>
      </c>
      <c r="C42">
        <v>2018</v>
      </c>
      <c r="D42" s="2" t="str">
        <f t="shared" si="0"/>
        <v>RO</v>
      </c>
      <c r="E42" s="2" t="str">
        <f t="shared" si="1"/>
        <v>N</v>
      </c>
      <c r="F42" s="2" t="str">
        <f t="shared" si="2"/>
        <v>1</v>
      </c>
      <c r="G42" s="2" t="str">
        <f t="shared" si="3"/>
        <v>0–3</v>
      </c>
      <c r="H42" s="9" t="str">
        <f t="shared" si="4"/>
        <v>RO-N-1</v>
      </c>
    </row>
    <row r="43" spans="1:59" x14ac:dyDescent="0.25">
      <c r="A43" s="3" t="s">
        <v>116</v>
      </c>
      <c r="B43" t="s">
        <v>59</v>
      </c>
      <c r="C43">
        <v>2018</v>
      </c>
      <c r="D43" s="2" t="str">
        <f t="shared" si="0"/>
        <v>RO</v>
      </c>
      <c r="E43" s="2" t="str">
        <f t="shared" si="1"/>
        <v>N</v>
      </c>
      <c r="F43" s="2" t="str">
        <f t="shared" si="2"/>
        <v>1</v>
      </c>
      <c r="G43" s="2" t="str">
        <f t="shared" si="3"/>
        <v>3–6</v>
      </c>
      <c r="H43" s="9" t="str">
        <f t="shared" si="4"/>
        <v>RO-N-1</v>
      </c>
      <c r="BD43">
        <v>8</v>
      </c>
      <c r="BG43" t="s">
        <v>117</v>
      </c>
    </row>
    <row r="44" spans="1:59" x14ac:dyDescent="0.25">
      <c r="A44" s="3" t="s">
        <v>118</v>
      </c>
      <c r="B44" t="s">
        <v>59</v>
      </c>
      <c r="C44">
        <v>2018</v>
      </c>
      <c r="D44" s="2" t="str">
        <f t="shared" si="0"/>
        <v>RO</v>
      </c>
      <c r="E44" s="2" t="str">
        <f t="shared" si="1"/>
        <v>N</v>
      </c>
      <c r="F44" s="2" t="str">
        <f t="shared" si="2"/>
        <v>1</v>
      </c>
      <c r="G44" s="2" t="str">
        <f t="shared" si="3"/>
        <v>6–9</v>
      </c>
      <c r="H44" s="9" t="str">
        <f t="shared" si="4"/>
        <v>RO-N-1</v>
      </c>
      <c r="AB44">
        <v>3</v>
      </c>
      <c r="AX44">
        <v>1</v>
      </c>
      <c r="BA44">
        <v>2</v>
      </c>
      <c r="BC44">
        <v>4</v>
      </c>
      <c r="BD44">
        <v>5</v>
      </c>
      <c r="BF44">
        <v>2</v>
      </c>
      <c r="BG44" t="s">
        <v>119</v>
      </c>
    </row>
    <row r="45" spans="1:59" x14ac:dyDescent="0.25">
      <c r="A45" s="3" t="s">
        <v>120</v>
      </c>
      <c r="B45" t="s">
        <v>59</v>
      </c>
      <c r="C45">
        <v>2018</v>
      </c>
      <c r="D45" s="2" t="str">
        <f t="shared" si="0"/>
        <v>RO</v>
      </c>
      <c r="E45" s="2" t="str">
        <f t="shared" si="1"/>
        <v>N</v>
      </c>
      <c r="F45" s="2" t="str">
        <f t="shared" si="2"/>
        <v>1</v>
      </c>
      <c r="G45" s="2" t="str">
        <f t="shared" si="3"/>
        <v>9–12</v>
      </c>
      <c r="H45" s="9" t="str">
        <f t="shared" si="4"/>
        <v>RO-N-1</v>
      </c>
      <c r="Z45">
        <v>1</v>
      </c>
      <c r="AB45">
        <v>1</v>
      </c>
      <c r="AX45">
        <v>5</v>
      </c>
      <c r="BC45">
        <v>1</v>
      </c>
      <c r="BD45">
        <v>1</v>
      </c>
      <c r="BF45">
        <v>3</v>
      </c>
      <c r="BG45" t="s">
        <v>121</v>
      </c>
    </row>
    <row r="46" spans="1:59" x14ac:dyDescent="0.25">
      <c r="A46" s="3" t="s">
        <v>122</v>
      </c>
      <c r="B46" t="s">
        <v>59</v>
      </c>
      <c r="C46">
        <v>2018</v>
      </c>
      <c r="D46" s="2" t="str">
        <f t="shared" si="0"/>
        <v>RO</v>
      </c>
      <c r="E46" s="2" t="str">
        <f t="shared" si="1"/>
        <v>N</v>
      </c>
      <c r="F46" s="2" t="str">
        <f t="shared" si="2"/>
        <v>2</v>
      </c>
      <c r="G46" s="2" t="str">
        <f t="shared" si="3"/>
        <v>0–3</v>
      </c>
      <c r="H46" s="9" t="str">
        <f t="shared" si="4"/>
        <v>RO-N-2</v>
      </c>
      <c r="T46">
        <v>2</v>
      </c>
      <c r="BC46">
        <v>2</v>
      </c>
    </row>
    <row r="47" spans="1:59" x14ac:dyDescent="0.25">
      <c r="A47" s="3" t="s">
        <v>123</v>
      </c>
      <c r="B47" t="s">
        <v>59</v>
      </c>
      <c r="C47">
        <v>2018</v>
      </c>
      <c r="D47" s="2" t="str">
        <f t="shared" si="0"/>
        <v>RO</v>
      </c>
      <c r="E47" s="2" t="str">
        <f t="shared" si="1"/>
        <v>N</v>
      </c>
      <c r="F47" s="2" t="str">
        <f t="shared" si="2"/>
        <v>2</v>
      </c>
      <c r="G47" s="2" t="str">
        <f t="shared" si="3"/>
        <v>3–6</v>
      </c>
      <c r="H47" s="9" t="str">
        <f t="shared" si="4"/>
        <v>RO-N-2</v>
      </c>
      <c r="T47">
        <v>1</v>
      </c>
      <c r="BC47">
        <v>1</v>
      </c>
      <c r="BG47" t="s">
        <v>124</v>
      </c>
    </row>
    <row r="48" spans="1:59" x14ac:dyDescent="0.25">
      <c r="A48" s="3" t="s">
        <v>125</v>
      </c>
      <c r="B48" t="s">
        <v>59</v>
      </c>
      <c r="C48">
        <v>2018</v>
      </c>
      <c r="D48" s="2" t="str">
        <f t="shared" si="0"/>
        <v>RO</v>
      </c>
      <c r="E48" s="2" t="str">
        <f t="shared" si="1"/>
        <v>N</v>
      </c>
      <c r="F48" s="2" t="str">
        <f t="shared" si="2"/>
        <v>2</v>
      </c>
      <c r="G48" s="2" t="str">
        <f t="shared" si="3"/>
        <v>6–9</v>
      </c>
      <c r="H48" s="9" t="str">
        <f t="shared" si="4"/>
        <v>RO-N-2</v>
      </c>
      <c r="BF48">
        <v>1</v>
      </c>
    </row>
    <row r="49" spans="1:59" x14ac:dyDescent="0.25">
      <c r="A49" s="3" t="s">
        <v>126</v>
      </c>
      <c r="B49" t="s">
        <v>59</v>
      </c>
      <c r="C49">
        <v>2018</v>
      </c>
      <c r="D49" s="2" t="str">
        <f t="shared" si="0"/>
        <v>RO</v>
      </c>
      <c r="E49" s="2" t="str">
        <f t="shared" si="1"/>
        <v>N</v>
      </c>
      <c r="F49" s="2" t="str">
        <f t="shared" si="2"/>
        <v>2</v>
      </c>
      <c r="G49" s="2" t="str">
        <f t="shared" si="3"/>
        <v>9–x</v>
      </c>
      <c r="H49" s="9" t="str">
        <f t="shared" si="4"/>
        <v>RO-N-2</v>
      </c>
      <c r="AB49">
        <v>1</v>
      </c>
    </row>
    <row r="50" spans="1:59" x14ac:dyDescent="0.25">
      <c r="A50" s="3" t="s">
        <v>127</v>
      </c>
      <c r="B50" t="s">
        <v>59</v>
      </c>
      <c r="C50">
        <v>2018</v>
      </c>
      <c r="D50" s="2" t="str">
        <f t="shared" si="0"/>
        <v>RO</v>
      </c>
      <c r="E50" s="2" t="str">
        <f t="shared" si="1"/>
        <v>N</v>
      </c>
      <c r="F50" s="2" t="str">
        <f t="shared" si="2"/>
        <v>3</v>
      </c>
      <c r="G50" s="2" t="str">
        <f t="shared" si="3"/>
        <v>0–3</v>
      </c>
      <c r="H50" s="9" t="str">
        <f t="shared" si="4"/>
        <v>RO-N-3</v>
      </c>
      <c r="AB50">
        <v>1</v>
      </c>
      <c r="BC50">
        <v>1</v>
      </c>
      <c r="BF50">
        <v>1</v>
      </c>
    </row>
    <row r="51" spans="1:59" x14ac:dyDescent="0.25">
      <c r="A51" s="3" t="s">
        <v>128</v>
      </c>
      <c r="B51" t="s">
        <v>59</v>
      </c>
      <c r="C51">
        <v>2018</v>
      </c>
      <c r="D51" s="2" t="str">
        <f t="shared" si="0"/>
        <v>RO</v>
      </c>
      <c r="E51" s="2" t="str">
        <f t="shared" si="1"/>
        <v>N</v>
      </c>
      <c r="F51" s="2" t="str">
        <f t="shared" si="2"/>
        <v>3</v>
      </c>
      <c r="G51" s="2" t="str">
        <f t="shared" si="3"/>
        <v>3–6</v>
      </c>
      <c r="H51" s="9" t="str">
        <f t="shared" si="4"/>
        <v>RO-N-3</v>
      </c>
    </row>
    <row r="52" spans="1:59" x14ac:dyDescent="0.25">
      <c r="A52" s="3" t="s">
        <v>129</v>
      </c>
      <c r="B52" t="s">
        <v>59</v>
      </c>
      <c r="C52">
        <v>2018</v>
      </c>
      <c r="D52" s="2" t="str">
        <f t="shared" si="0"/>
        <v>RO</v>
      </c>
      <c r="E52" s="2" t="str">
        <f t="shared" si="1"/>
        <v>N</v>
      </c>
      <c r="F52" s="2" t="str">
        <f t="shared" si="2"/>
        <v>3</v>
      </c>
      <c r="G52" s="2" t="str">
        <f t="shared" si="3"/>
        <v>6–x</v>
      </c>
      <c r="H52" s="9" t="str">
        <f t="shared" si="4"/>
        <v>RO-N-3</v>
      </c>
      <c r="Y52">
        <v>1</v>
      </c>
      <c r="AB52">
        <v>2</v>
      </c>
    </row>
    <row r="53" spans="1:59" x14ac:dyDescent="0.25">
      <c r="A53" s="3" t="s">
        <v>130</v>
      </c>
      <c r="B53" t="s">
        <v>59</v>
      </c>
      <c r="C53">
        <v>2018</v>
      </c>
      <c r="D53" s="2" t="str">
        <f t="shared" si="0"/>
        <v>RO</v>
      </c>
      <c r="E53" s="2" t="str">
        <f t="shared" si="1"/>
        <v>N</v>
      </c>
      <c r="F53" s="2" t="str">
        <f t="shared" si="2"/>
        <v>4</v>
      </c>
      <c r="G53" s="2" t="str">
        <f t="shared" si="3"/>
        <v>0–3</v>
      </c>
      <c r="H53" s="9" t="str">
        <f t="shared" si="4"/>
        <v>RO-N-4</v>
      </c>
      <c r="AB53">
        <v>1</v>
      </c>
    </row>
    <row r="54" spans="1:59" x14ac:dyDescent="0.25">
      <c r="A54" s="3" t="s">
        <v>131</v>
      </c>
      <c r="B54" t="s">
        <v>59</v>
      </c>
      <c r="C54">
        <v>2018</v>
      </c>
      <c r="D54" s="2" t="str">
        <f t="shared" si="0"/>
        <v>RO</v>
      </c>
      <c r="E54" s="2" t="str">
        <f t="shared" si="1"/>
        <v>N</v>
      </c>
      <c r="F54" s="2" t="str">
        <f t="shared" si="2"/>
        <v>4</v>
      </c>
      <c r="G54" s="2" t="str">
        <f t="shared" si="3"/>
        <v>3–6</v>
      </c>
      <c r="H54" s="9" t="str">
        <f t="shared" si="4"/>
        <v>RO-N-4</v>
      </c>
      <c r="AB54">
        <v>1</v>
      </c>
    </row>
    <row r="55" spans="1:59" x14ac:dyDescent="0.25">
      <c r="A55" s="3" t="s">
        <v>132</v>
      </c>
      <c r="B55" t="s">
        <v>59</v>
      </c>
      <c r="C55">
        <v>2018</v>
      </c>
      <c r="D55" s="2" t="str">
        <f t="shared" si="0"/>
        <v>RO</v>
      </c>
      <c r="E55" s="2" t="str">
        <f t="shared" si="1"/>
        <v>N</v>
      </c>
      <c r="F55" s="2" t="str">
        <f t="shared" si="2"/>
        <v>4</v>
      </c>
      <c r="G55" s="2" t="str">
        <f t="shared" si="3"/>
        <v>6–12</v>
      </c>
      <c r="H55" s="9" t="str">
        <f t="shared" si="4"/>
        <v>RO-N-4</v>
      </c>
      <c r="AB55">
        <v>4</v>
      </c>
      <c r="AX55">
        <v>10</v>
      </c>
      <c r="BB55">
        <v>1</v>
      </c>
      <c r="BG55" t="s">
        <v>133</v>
      </c>
    </row>
    <row r="56" spans="1:59" x14ac:dyDescent="0.25">
      <c r="A56" s="3" t="s">
        <v>134</v>
      </c>
      <c r="B56" t="s">
        <v>59</v>
      </c>
      <c r="C56">
        <v>2018</v>
      </c>
      <c r="D56" s="2" t="str">
        <f t="shared" si="0"/>
        <v>RO</v>
      </c>
      <c r="E56" s="2" t="str">
        <f t="shared" si="1"/>
        <v>N</v>
      </c>
      <c r="F56" s="2" t="str">
        <f t="shared" si="2"/>
        <v>5</v>
      </c>
      <c r="G56" s="2" t="str">
        <f t="shared" si="3"/>
        <v>0–3</v>
      </c>
      <c r="H56" s="9" t="str">
        <f t="shared" si="4"/>
        <v>RO-N-5</v>
      </c>
      <c r="T56">
        <v>2</v>
      </c>
      <c r="BC56">
        <v>1</v>
      </c>
      <c r="BF56">
        <v>1</v>
      </c>
    </row>
    <row r="57" spans="1:59" x14ac:dyDescent="0.25">
      <c r="A57" s="3" t="s">
        <v>135</v>
      </c>
      <c r="B57" t="s">
        <v>59</v>
      </c>
      <c r="C57">
        <v>2018</v>
      </c>
      <c r="D57" s="2" t="str">
        <f t="shared" si="0"/>
        <v>RO</v>
      </c>
      <c r="E57" s="2" t="str">
        <f t="shared" si="1"/>
        <v>N</v>
      </c>
      <c r="F57" s="2" t="str">
        <f t="shared" si="2"/>
        <v>5</v>
      </c>
      <c r="G57" s="2" t="str">
        <f t="shared" si="3"/>
        <v>3–6</v>
      </c>
      <c r="H57" s="9" t="str">
        <f t="shared" si="4"/>
        <v>RO-N-5</v>
      </c>
      <c r="AB57">
        <v>3</v>
      </c>
      <c r="AV57">
        <v>1</v>
      </c>
      <c r="AX57">
        <v>2</v>
      </c>
      <c r="BC57">
        <v>1</v>
      </c>
    </row>
    <row r="58" spans="1:59" x14ac:dyDescent="0.25">
      <c r="A58" s="3" t="s">
        <v>136</v>
      </c>
      <c r="B58" t="s">
        <v>59</v>
      </c>
      <c r="C58">
        <v>2018</v>
      </c>
      <c r="D58" s="2" t="str">
        <f t="shared" si="0"/>
        <v>RO</v>
      </c>
      <c r="E58" s="2" t="str">
        <f t="shared" si="1"/>
        <v>N</v>
      </c>
      <c r="F58" s="2" t="str">
        <f t="shared" si="2"/>
        <v>5</v>
      </c>
      <c r="G58" s="2" t="str">
        <f t="shared" si="3"/>
        <v>6–9</v>
      </c>
      <c r="H58" s="9" t="str">
        <f t="shared" si="4"/>
        <v>RO-N-5</v>
      </c>
      <c r="AB58">
        <v>12</v>
      </c>
      <c r="AX58">
        <v>9</v>
      </c>
    </row>
    <row r="59" spans="1:59" x14ac:dyDescent="0.25">
      <c r="A59" s="3" t="s">
        <v>137</v>
      </c>
      <c r="B59" t="s">
        <v>59</v>
      </c>
      <c r="C59">
        <v>2018</v>
      </c>
      <c r="D59" s="2" t="str">
        <f t="shared" si="0"/>
        <v>RO</v>
      </c>
      <c r="E59" s="2" t="str">
        <f t="shared" si="1"/>
        <v>N</v>
      </c>
      <c r="F59" s="2" t="str">
        <f t="shared" si="2"/>
        <v>5</v>
      </c>
      <c r="G59" s="2" t="str">
        <f t="shared" si="3"/>
        <v>9–12</v>
      </c>
      <c r="H59" s="9" t="str">
        <f t="shared" si="4"/>
        <v>RO-N-5</v>
      </c>
      <c r="AB59">
        <v>4</v>
      </c>
      <c r="AX59">
        <v>1</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4876-9482-44DB-933F-BF152B730A86}">
  <dimension ref="A1:BB21"/>
  <sheetViews>
    <sheetView topLeftCell="C1" zoomScale="120" zoomScaleNormal="120" workbookViewId="0">
      <selection activeCell="AH6" sqref="AH6"/>
    </sheetView>
  </sheetViews>
  <sheetFormatPr defaultRowHeight="15" x14ac:dyDescent="0.25"/>
  <cols>
    <col min="1" max="1" width="4.42578125" style="12" bestFit="1" customWidth="1"/>
    <col min="2" max="2" width="5.28515625" style="12" bestFit="1" customWidth="1"/>
    <col min="3" max="3" width="8" style="13" bestFit="1" customWidth="1"/>
    <col min="4" max="4" width="9" style="14" customWidth="1"/>
    <col min="5" max="54" width="3.7109375" bestFit="1" customWidth="1"/>
  </cols>
  <sheetData>
    <row r="1" spans="1:54" ht="180.75" x14ac:dyDescent="0.25">
      <c r="A1" s="10" t="s">
        <v>139</v>
      </c>
      <c r="B1" s="10" t="s">
        <v>140</v>
      </c>
      <c r="C1" s="11" t="s">
        <v>141</v>
      </c>
      <c r="D1" s="14" t="s">
        <v>143</v>
      </c>
      <c r="E1" s="7" t="s">
        <v>6</v>
      </c>
      <c r="F1" s="7" t="s">
        <v>7</v>
      </c>
      <c r="G1" s="7" t="s">
        <v>8</v>
      </c>
      <c r="H1" s="7" t="s">
        <v>9</v>
      </c>
      <c r="I1" s="7" t="s">
        <v>10</v>
      </c>
      <c r="J1" s="7" t="s">
        <v>11</v>
      </c>
      <c r="K1" s="7" t="s">
        <v>12</v>
      </c>
      <c r="L1" s="7" t="s">
        <v>13</v>
      </c>
      <c r="M1" s="7" t="s">
        <v>14</v>
      </c>
      <c r="N1" s="7" t="s">
        <v>15</v>
      </c>
      <c r="O1" s="7" t="s">
        <v>16</v>
      </c>
      <c r="P1" s="7" t="s">
        <v>17</v>
      </c>
      <c r="Q1" s="7" t="s">
        <v>18</v>
      </c>
      <c r="R1" s="7" t="s">
        <v>19</v>
      </c>
      <c r="S1" s="7" t="s">
        <v>20</v>
      </c>
      <c r="T1" s="7" t="s">
        <v>21</v>
      </c>
      <c r="U1" s="7" t="s">
        <v>22</v>
      </c>
      <c r="V1" s="7" t="s">
        <v>23</v>
      </c>
      <c r="W1" s="7" t="s">
        <v>24</v>
      </c>
      <c r="X1" s="7" t="s">
        <v>25</v>
      </c>
      <c r="Y1" s="7" t="s">
        <v>26</v>
      </c>
      <c r="Z1" s="7" t="s">
        <v>27</v>
      </c>
      <c r="AA1" s="7" t="s">
        <v>28</v>
      </c>
      <c r="AB1" s="7" t="s">
        <v>29</v>
      </c>
      <c r="AC1" s="7" t="s">
        <v>30</v>
      </c>
      <c r="AD1" s="7" t="s">
        <v>31</v>
      </c>
      <c r="AE1" s="7" t="s">
        <v>32</v>
      </c>
      <c r="AF1" s="7" t="s">
        <v>33</v>
      </c>
      <c r="AG1" s="7" t="s">
        <v>34</v>
      </c>
      <c r="AH1" s="7" t="s">
        <v>35</v>
      </c>
      <c r="AI1" s="7" t="s">
        <v>36</v>
      </c>
      <c r="AJ1" s="7" t="s">
        <v>37</v>
      </c>
      <c r="AK1" s="7" t="s">
        <v>38</v>
      </c>
      <c r="AL1" s="7" t="s">
        <v>39</v>
      </c>
      <c r="AM1" s="7" t="s">
        <v>40</v>
      </c>
      <c r="AN1" s="7" t="s">
        <v>41</v>
      </c>
      <c r="AO1" s="7" t="s">
        <v>42</v>
      </c>
      <c r="AP1" s="7" t="s">
        <v>43</v>
      </c>
      <c r="AQ1" s="7" t="s">
        <v>44</v>
      </c>
      <c r="AR1" s="7" t="s">
        <v>45</v>
      </c>
      <c r="AS1" s="7" t="s">
        <v>46</v>
      </c>
      <c r="AT1" s="7" t="s">
        <v>47</v>
      </c>
      <c r="AU1" s="7" t="s">
        <v>48</v>
      </c>
      <c r="AV1" s="7" t="s">
        <v>49</v>
      </c>
      <c r="AW1" s="7" t="s">
        <v>50</v>
      </c>
      <c r="AX1" s="7" t="s">
        <v>51</v>
      </c>
      <c r="AY1" s="7" t="s">
        <v>52</v>
      </c>
      <c r="AZ1" s="7" t="s">
        <v>53</v>
      </c>
      <c r="BA1" s="7" t="s">
        <v>54</v>
      </c>
      <c r="BB1" s="7" t="s">
        <v>55</v>
      </c>
    </row>
    <row r="2" spans="1:54" x14ac:dyDescent="0.25">
      <c r="A2" s="12" t="s">
        <v>144</v>
      </c>
      <c r="B2" s="12" t="s">
        <v>145</v>
      </c>
      <c r="C2" s="13">
        <v>1</v>
      </c>
      <c r="D2" s="14" t="str">
        <f>_xlfn.CONCAT(A2,"-",B2,"-",C2)</f>
        <v>VI-Z-1</v>
      </c>
      <c r="E2" s="15">
        <f>SUMIF('mala pracovni'!$H$2:$H$59,'mala soucty'!$D2,'mala pracovni'!I$2:I$59)</f>
        <v>0</v>
      </c>
      <c r="F2">
        <f>SUMIF('mala pracovni'!$H$2:$H$59,'mala soucty'!$D2,'mala pracovni'!J$2:J$59)</f>
        <v>0</v>
      </c>
      <c r="G2">
        <f>SUMIF('mala pracovni'!$H$2:$H$59,'mala soucty'!$D2,'mala pracovni'!K$2:K$59)</f>
        <v>0</v>
      </c>
      <c r="H2">
        <f>SUMIF('mala pracovni'!$H$2:$H$59,'mala soucty'!$D2,'mala pracovni'!L$2:L$59)</f>
        <v>0</v>
      </c>
    </row>
    <row r="3" spans="1:54" x14ac:dyDescent="0.25">
      <c r="A3" s="12" t="s">
        <v>144</v>
      </c>
      <c r="B3" s="12" t="s">
        <v>145</v>
      </c>
      <c r="C3" s="13">
        <v>2</v>
      </c>
      <c r="D3" s="14" t="str">
        <f t="shared" ref="D3:D21" si="0">_xlfn.CONCAT(A3,"-",B3,"-",C3)</f>
        <v>VI-Z-2</v>
      </c>
      <c r="E3">
        <f>SUMIF('mala pracovni'!$H$2:$H$59,'mala soucty'!$D3,'mala pracovni'!I$2:I$59)</f>
        <v>0</v>
      </c>
      <c r="F3">
        <f>SUMIF('mala pracovni'!$H$2:$H$59,'mala soucty'!$D3,'mala pracovni'!J$2:J$59)</f>
        <v>0</v>
      </c>
      <c r="G3">
        <f>SUMIF('mala pracovni'!$H$2:$H$59,'mala soucty'!$D3,'mala pracovni'!K$2:K$59)</f>
        <v>0</v>
      </c>
      <c r="H3">
        <f>SUMIF('mala pracovni'!$H$2:$H$59,'mala soucty'!$D3,'mala pracovni'!L$2:L$59)</f>
        <v>0</v>
      </c>
    </row>
    <row r="4" spans="1:54" x14ac:dyDescent="0.25">
      <c r="A4" s="12" t="s">
        <v>144</v>
      </c>
      <c r="B4" s="12" t="s">
        <v>145</v>
      </c>
      <c r="C4" s="13">
        <v>3</v>
      </c>
      <c r="D4" s="14" t="str">
        <f t="shared" si="0"/>
        <v>VI-Z-3</v>
      </c>
      <c r="E4">
        <f>SUMIF('mala pracovni'!$H$2:$H$59,'mala soucty'!$D4,'mala pracovni'!I$2:I$59)</f>
        <v>0</v>
      </c>
      <c r="F4">
        <f>SUMIF('mala pracovni'!$H$2:$H$59,'mala soucty'!$D4,'mala pracovni'!J$2:J$59)</f>
        <v>0</v>
      </c>
      <c r="G4">
        <f>SUMIF('mala pracovni'!$H$2:$H$59,'mala soucty'!$D4,'mala pracovni'!K$2:K$59)</f>
        <v>0</v>
      </c>
      <c r="H4">
        <f>SUMIF('mala pracovni'!$H$2:$H$59,'mala soucty'!$D4,'mala pracovni'!L$2:L$59)</f>
        <v>0</v>
      </c>
    </row>
    <row r="5" spans="1:54" x14ac:dyDescent="0.25">
      <c r="A5" s="12" t="s">
        <v>144</v>
      </c>
      <c r="B5" s="12" t="s">
        <v>145</v>
      </c>
      <c r="C5" s="13">
        <v>4</v>
      </c>
      <c r="D5" s="14" t="str">
        <f t="shared" si="0"/>
        <v>VI-Z-4</v>
      </c>
      <c r="E5">
        <f>SUMIF('mala pracovni'!$H$2:$H$59,'mala soucty'!$D5,'mala pracovni'!I$2:I$59)</f>
        <v>0</v>
      </c>
      <c r="F5">
        <f>SUMIF('mala pracovni'!$H$2:$H$59,'mala soucty'!$D5,'mala pracovni'!J$2:J$59)</f>
        <v>0</v>
      </c>
      <c r="G5">
        <f>SUMIF('mala pracovni'!$H$2:$H$59,'mala soucty'!$D5,'mala pracovni'!K$2:K$59)</f>
        <v>0</v>
      </c>
      <c r="H5">
        <f>SUMIF('mala pracovni'!$H$2:$H$59,'mala soucty'!$D5,'mala pracovni'!L$2:L$59)</f>
        <v>0</v>
      </c>
    </row>
    <row r="6" spans="1:54" x14ac:dyDescent="0.25">
      <c r="A6" s="12" t="s">
        <v>144</v>
      </c>
      <c r="B6" s="12" t="s">
        <v>145</v>
      </c>
      <c r="C6" s="13">
        <v>5</v>
      </c>
      <c r="D6" s="14" t="str">
        <f t="shared" si="0"/>
        <v>VI-Z-5</v>
      </c>
      <c r="E6">
        <f>SUMIF('mala pracovni'!$H$2:$H$59,'mala soucty'!$D6,'mala pracovni'!I$2:I$59)</f>
        <v>0</v>
      </c>
      <c r="F6">
        <f>SUMIF('mala pracovni'!$H$2:$H$59,'mala soucty'!$D6,'mala pracovni'!J$2:J$59)</f>
        <v>0</v>
      </c>
      <c r="G6">
        <f>SUMIF('mala pracovni'!$H$2:$H$59,'mala soucty'!$D6,'mala pracovni'!K$2:K$59)</f>
        <v>0</v>
      </c>
      <c r="H6">
        <f>SUMIF('mala pracovni'!$H$2:$H$59,'mala soucty'!$D6,'mala pracovni'!L$2:L$59)</f>
        <v>0</v>
      </c>
    </row>
    <row r="7" spans="1:54" x14ac:dyDescent="0.25">
      <c r="A7" s="12" t="s">
        <v>144</v>
      </c>
      <c r="B7" s="12" t="s">
        <v>146</v>
      </c>
      <c r="C7" s="13">
        <v>1</v>
      </c>
      <c r="D7" s="14" t="str">
        <f t="shared" si="0"/>
        <v>VI-N-1</v>
      </c>
      <c r="E7">
        <f>SUMIF('mala pracovni'!$H$2:$H$59,'mala soucty'!$D7,'mala pracovni'!I$2:I$59)</f>
        <v>0</v>
      </c>
      <c r="F7">
        <f>SUMIF('mala pracovni'!$H$2:$H$59,'mala soucty'!$D7,'mala pracovni'!J$2:J$59)</f>
        <v>0</v>
      </c>
      <c r="G7">
        <f>SUMIF('mala pracovni'!$H$2:$H$59,'mala soucty'!$D7,'mala pracovni'!K$2:K$59)</f>
        <v>0</v>
      </c>
      <c r="H7">
        <f>SUMIF('mala pracovni'!$H$2:$H$59,'mala soucty'!$D7,'mala pracovni'!L$2:L$59)</f>
        <v>0</v>
      </c>
    </row>
    <row r="8" spans="1:54" x14ac:dyDescent="0.25">
      <c r="A8" s="12" t="s">
        <v>144</v>
      </c>
      <c r="B8" s="12" t="s">
        <v>146</v>
      </c>
      <c r="C8" s="13">
        <v>2</v>
      </c>
      <c r="D8" s="14" t="str">
        <f t="shared" si="0"/>
        <v>VI-N-2</v>
      </c>
      <c r="E8">
        <f>SUMIF('mala pracovni'!$H$2:$H$59,'mala soucty'!$D8,'mala pracovni'!I$2:I$59)</f>
        <v>0</v>
      </c>
      <c r="F8">
        <f>SUMIF('mala pracovni'!$H$2:$H$59,'mala soucty'!$D8,'mala pracovni'!J$2:J$59)</f>
        <v>0</v>
      </c>
      <c r="G8">
        <f>SUMIF('mala pracovni'!$H$2:$H$59,'mala soucty'!$D8,'mala pracovni'!K$2:K$59)</f>
        <v>0</v>
      </c>
      <c r="H8">
        <f>SUMIF('mala pracovni'!$H$2:$H$59,'mala soucty'!$D8,'mala pracovni'!L$2:L$59)</f>
        <v>0</v>
      </c>
    </row>
    <row r="9" spans="1:54" x14ac:dyDescent="0.25">
      <c r="A9" s="12" t="s">
        <v>144</v>
      </c>
      <c r="B9" s="12" t="s">
        <v>146</v>
      </c>
      <c r="C9" s="13">
        <v>3</v>
      </c>
      <c r="D9" s="14" t="str">
        <f t="shared" si="0"/>
        <v>VI-N-3</v>
      </c>
      <c r="E9">
        <f>SUMIF('mala pracovni'!$H$2:$H$59,'mala soucty'!$D9,'mala pracovni'!I$2:I$59)</f>
        <v>3</v>
      </c>
      <c r="F9">
        <f>SUMIF('mala pracovni'!$H$2:$H$59,'mala soucty'!$D9,'mala pracovni'!J$2:J$59)</f>
        <v>0</v>
      </c>
      <c r="G9">
        <f>SUMIF('mala pracovni'!$H$2:$H$59,'mala soucty'!$D9,'mala pracovni'!K$2:K$59)</f>
        <v>12</v>
      </c>
      <c r="H9">
        <f>SUMIF('mala pracovni'!$H$2:$H$59,'mala soucty'!$D9,'mala pracovni'!L$2:L$59)</f>
        <v>0</v>
      </c>
    </row>
    <row r="10" spans="1:54" x14ac:dyDescent="0.25">
      <c r="A10" s="12" t="s">
        <v>144</v>
      </c>
      <c r="B10" s="12" t="s">
        <v>146</v>
      </c>
      <c r="C10" s="13">
        <v>4</v>
      </c>
      <c r="D10" s="14" t="str">
        <f t="shared" si="0"/>
        <v>VI-N-4</v>
      </c>
      <c r="E10">
        <f>SUMIF('mala pracovni'!$H$2:$H$59,'mala soucty'!$D10,'mala pracovni'!I$2:I$59)</f>
        <v>0</v>
      </c>
      <c r="F10">
        <f>SUMIF('mala pracovni'!$H$2:$H$59,'mala soucty'!$D10,'mala pracovni'!J$2:J$59)</f>
        <v>0</v>
      </c>
      <c r="G10">
        <f>SUMIF('mala pracovni'!$H$2:$H$59,'mala soucty'!$D10,'mala pracovni'!K$2:K$59)</f>
        <v>0</v>
      </c>
      <c r="H10">
        <f>SUMIF('mala pracovni'!$H$2:$H$59,'mala soucty'!$D10,'mala pracovni'!L$2:L$59)</f>
        <v>0</v>
      </c>
    </row>
    <row r="11" spans="1:54" x14ac:dyDescent="0.25">
      <c r="A11" s="12" t="s">
        <v>144</v>
      </c>
      <c r="B11" s="12" t="s">
        <v>146</v>
      </c>
      <c r="C11" s="13">
        <v>5</v>
      </c>
      <c r="D11" s="14" t="str">
        <f t="shared" si="0"/>
        <v>VI-N-5</v>
      </c>
      <c r="E11">
        <f>SUMIF('mala pracovni'!$H$2:$H$59,'mala soucty'!$D11,'mala pracovni'!I$2:I$59)</f>
        <v>0</v>
      </c>
      <c r="F11">
        <f>SUMIF('mala pracovni'!$H$2:$H$59,'mala soucty'!$D11,'mala pracovni'!J$2:J$59)</f>
        <v>0</v>
      </c>
      <c r="G11">
        <f>SUMIF('mala pracovni'!$H$2:$H$59,'mala soucty'!$D11,'mala pracovni'!K$2:K$59)</f>
        <v>0</v>
      </c>
      <c r="H11">
        <f>SUMIF('mala pracovni'!$H$2:$H$59,'mala soucty'!$D11,'mala pracovni'!L$2:L$59)</f>
        <v>0</v>
      </c>
    </row>
    <row r="12" spans="1:54" x14ac:dyDescent="0.25">
      <c r="A12" s="12" t="s">
        <v>147</v>
      </c>
      <c r="B12" s="12" t="s">
        <v>145</v>
      </c>
      <c r="C12" s="13">
        <v>1</v>
      </c>
      <c r="D12" s="14" t="str">
        <f t="shared" si="0"/>
        <v>RO-Z-1</v>
      </c>
      <c r="E12">
        <f>SUMIF('mala pracovni'!$H$2:$H$59,'mala soucty'!$D12,'mala pracovni'!I$2:I$59)</f>
        <v>0</v>
      </c>
      <c r="F12">
        <f>SUMIF('mala pracovni'!$H$2:$H$59,'mala soucty'!$D12,'mala pracovni'!J$2:J$59)</f>
        <v>0</v>
      </c>
      <c r="G12">
        <f>SUMIF('mala pracovni'!$H$2:$H$59,'mala soucty'!$D12,'mala pracovni'!K$2:K$59)</f>
        <v>0</v>
      </c>
      <c r="H12">
        <f>SUMIF('mala pracovni'!$H$2:$H$59,'mala soucty'!$D12,'mala pracovni'!L$2:L$59)</f>
        <v>0</v>
      </c>
    </row>
    <row r="13" spans="1:54" x14ac:dyDescent="0.25">
      <c r="A13" s="12" t="s">
        <v>147</v>
      </c>
      <c r="B13" s="12" t="s">
        <v>145</v>
      </c>
      <c r="C13" s="13">
        <v>2</v>
      </c>
      <c r="D13" s="14" t="str">
        <f t="shared" si="0"/>
        <v>RO-Z-2</v>
      </c>
      <c r="E13">
        <f>SUMIF('mala pracovni'!$H$2:$H$59,'mala soucty'!$D13,'mala pracovni'!I$2:I$59)</f>
        <v>0</v>
      </c>
      <c r="F13">
        <f>SUMIF('mala pracovni'!$H$2:$H$59,'mala soucty'!$D13,'mala pracovni'!J$2:J$59)</f>
        <v>0</v>
      </c>
      <c r="G13">
        <f>SUMIF('mala pracovni'!$H$2:$H$59,'mala soucty'!$D13,'mala pracovni'!K$2:K$59)</f>
        <v>0</v>
      </c>
      <c r="H13">
        <f>SUMIF('mala pracovni'!$H$2:$H$59,'mala soucty'!$D13,'mala pracovni'!L$2:L$59)</f>
        <v>0</v>
      </c>
    </row>
    <row r="14" spans="1:54" x14ac:dyDescent="0.25">
      <c r="A14" s="12" t="s">
        <v>147</v>
      </c>
      <c r="B14" s="12" t="s">
        <v>145</v>
      </c>
      <c r="C14" s="13">
        <v>3</v>
      </c>
      <c r="D14" s="14" t="str">
        <f t="shared" si="0"/>
        <v>RO-Z-3</v>
      </c>
      <c r="E14">
        <f>SUMIF('mala pracovni'!$H$2:$H$59,'mala soucty'!$D14,'mala pracovni'!I$2:I$59)</f>
        <v>63</v>
      </c>
      <c r="F14">
        <f>SUMIF('mala pracovni'!$H$2:$H$59,'mala soucty'!$D14,'mala pracovni'!J$2:J$59)</f>
        <v>0</v>
      </c>
      <c r="G14">
        <f>SUMIF('mala pracovni'!$H$2:$H$59,'mala soucty'!$D14,'mala pracovni'!K$2:K$59)</f>
        <v>0</v>
      </c>
      <c r="H14">
        <f>SUMIF('mala pracovni'!$H$2:$H$59,'mala soucty'!$D14,'mala pracovni'!L$2:L$59)</f>
        <v>90</v>
      </c>
    </row>
    <row r="15" spans="1:54" x14ac:dyDescent="0.25">
      <c r="A15" s="12" t="s">
        <v>147</v>
      </c>
      <c r="B15" s="12" t="s">
        <v>145</v>
      </c>
      <c r="C15" s="13">
        <v>4</v>
      </c>
      <c r="D15" s="14" t="str">
        <f t="shared" si="0"/>
        <v>RO-Z-4</v>
      </c>
      <c r="E15">
        <f>SUMIF('mala pracovni'!$H$2:$H$59,'mala soucty'!$D15,'mala pracovni'!I$2:I$59)</f>
        <v>0</v>
      </c>
      <c r="F15">
        <f>SUMIF('mala pracovni'!$H$2:$H$59,'mala soucty'!$D15,'mala pracovni'!J$2:J$59)</f>
        <v>0</v>
      </c>
      <c r="G15">
        <f>SUMIF('mala pracovni'!$H$2:$H$59,'mala soucty'!$D15,'mala pracovni'!K$2:K$59)</f>
        <v>0</v>
      </c>
      <c r="H15">
        <f>SUMIF('mala pracovni'!$H$2:$H$59,'mala soucty'!$D15,'mala pracovni'!L$2:L$59)</f>
        <v>0</v>
      </c>
    </row>
    <row r="16" spans="1:54" x14ac:dyDescent="0.25">
      <c r="A16" s="12" t="s">
        <v>147</v>
      </c>
      <c r="B16" s="12" t="s">
        <v>145</v>
      </c>
      <c r="C16" s="13">
        <v>5</v>
      </c>
      <c r="D16" s="14" t="str">
        <f t="shared" si="0"/>
        <v>RO-Z-5</v>
      </c>
      <c r="E16">
        <f>SUMIF('mala pracovni'!$H$2:$H$59,'mala soucty'!$D16,'mala pracovni'!I$2:I$59)</f>
        <v>0</v>
      </c>
      <c r="F16">
        <f>SUMIF('mala pracovni'!$H$2:$H$59,'mala soucty'!$D16,'mala pracovni'!J$2:J$59)</f>
        <v>0</v>
      </c>
      <c r="G16">
        <f>SUMIF('mala pracovni'!$H$2:$H$59,'mala soucty'!$D16,'mala pracovni'!K$2:K$59)</f>
        <v>0</v>
      </c>
      <c r="H16">
        <f>SUMIF('mala pracovni'!$H$2:$H$59,'mala soucty'!$D16,'mala pracovni'!L$2:L$59)</f>
        <v>0</v>
      </c>
    </row>
    <row r="17" spans="1:8" x14ac:dyDescent="0.25">
      <c r="A17" s="12" t="s">
        <v>147</v>
      </c>
      <c r="B17" s="12" t="s">
        <v>146</v>
      </c>
      <c r="C17" s="13">
        <v>1</v>
      </c>
      <c r="D17" s="14" t="str">
        <f t="shared" si="0"/>
        <v>RO-N-1</v>
      </c>
      <c r="E17">
        <f>SUMIF('mala pracovni'!$H$2:$H$59,'mala soucty'!$D17,'mala pracovni'!I$2:I$59)</f>
        <v>0</v>
      </c>
      <c r="F17">
        <f>SUMIF('mala pracovni'!$H$2:$H$59,'mala soucty'!$D17,'mala pracovni'!J$2:J$59)</f>
        <v>0</v>
      </c>
      <c r="G17">
        <f>SUMIF('mala pracovni'!$H$2:$H$59,'mala soucty'!$D17,'mala pracovni'!K$2:K$59)</f>
        <v>0</v>
      </c>
      <c r="H17">
        <f>SUMIF('mala pracovni'!$H$2:$H$59,'mala soucty'!$D17,'mala pracovni'!L$2:L$59)</f>
        <v>0</v>
      </c>
    </row>
    <row r="18" spans="1:8" x14ac:dyDescent="0.25">
      <c r="A18" s="12" t="s">
        <v>147</v>
      </c>
      <c r="B18" s="12" t="s">
        <v>146</v>
      </c>
      <c r="C18" s="13">
        <v>2</v>
      </c>
      <c r="D18" s="14" t="str">
        <f t="shared" si="0"/>
        <v>RO-N-2</v>
      </c>
      <c r="E18">
        <f>SUMIF('mala pracovni'!$H$2:$H$59,'mala soucty'!$D18,'mala pracovni'!I$2:I$59)</f>
        <v>0</v>
      </c>
      <c r="F18">
        <f>SUMIF('mala pracovni'!$H$2:$H$59,'mala soucty'!$D18,'mala pracovni'!J$2:J$59)</f>
        <v>0</v>
      </c>
      <c r="G18">
        <f>SUMIF('mala pracovni'!$H$2:$H$59,'mala soucty'!$D18,'mala pracovni'!K$2:K$59)</f>
        <v>0</v>
      </c>
      <c r="H18">
        <f>SUMIF('mala pracovni'!$H$2:$H$59,'mala soucty'!$D18,'mala pracovni'!L$2:L$59)</f>
        <v>0</v>
      </c>
    </row>
    <row r="19" spans="1:8" x14ac:dyDescent="0.25">
      <c r="A19" s="12" t="s">
        <v>147</v>
      </c>
      <c r="B19" s="12" t="s">
        <v>146</v>
      </c>
      <c r="C19" s="13">
        <v>3</v>
      </c>
      <c r="D19" s="14" t="str">
        <f t="shared" si="0"/>
        <v>RO-N-3</v>
      </c>
      <c r="E19">
        <f>SUMIF('mala pracovni'!$H$2:$H$59,'mala soucty'!$D19,'mala pracovni'!I$2:I$59)</f>
        <v>0</v>
      </c>
      <c r="F19">
        <f>SUMIF('mala pracovni'!$H$2:$H$59,'mala soucty'!$D19,'mala pracovni'!J$2:J$59)</f>
        <v>0</v>
      </c>
      <c r="G19">
        <f>SUMIF('mala pracovni'!$H$2:$H$59,'mala soucty'!$D19,'mala pracovni'!K$2:K$59)</f>
        <v>0</v>
      </c>
      <c r="H19">
        <f>SUMIF('mala pracovni'!$H$2:$H$59,'mala soucty'!$D19,'mala pracovni'!L$2:L$59)</f>
        <v>0</v>
      </c>
    </row>
    <row r="20" spans="1:8" x14ac:dyDescent="0.25">
      <c r="A20" s="12" t="s">
        <v>147</v>
      </c>
      <c r="B20" s="12" t="s">
        <v>146</v>
      </c>
      <c r="C20" s="13">
        <v>4</v>
      </c>
      <c r="D20" s="14" t="str">
        <f t="shared" si="0"/>
        <v>RO-N-4</v>
      </c>
      <c r="E20">
        <f>SUMIF('mala pracovni'!$H$2:$H$59,'mala soucty'!$D20,'mala pracovni'!I$2:I$59)</f>
        <v>0</v>
      </c>
      <c r="F20">
        <f>SUMIF('mala pracovni'!$H$2:$H$59,'mala soucty'!$D20,'mala pracovni'!J$2:J$59)</f>
        <v>0</v>
      </c>
      <c r="G20">
        <f>SUMIF('mala pracovni'!$H$2:$H$59,'mala soucty'!$D20,'mala pracovni'!K$2:K$59)</f>
        <v>0</v>
      </c>
      <c r="H20">
        <f>SUMIF('mala pracovni'!$H$2:$H$59,'mala soucty'!$D20,'mala pracovni'!L$2:L$59)</f>
        <v>0</v>
      </c>
    </row>
    <row r="21" spans="1:8" x14ac:dyDescent="0.25">
      <c r="A21" s="12" t="s">
        <v>147</v>
      </c>
      <c r="B21" s="12" t="s">
        <v>146</v>
      </c>
      <c r="C21" s="13">
        <v>5</v>
      </c>
      <c r="D21" s="14" t="str">
        <f t="shared" si="0"/>
        <v>RO-N-5</v>
      </c>
      <c r="E21">
        <f>SUMIF('mala pracovni'!$H$2:$H$59,'mala soucty'!$D21,'mala pracovni'!I$2:I$59)</f>
        <v>0</v>
      </c>
      <c r="F21">
        <f>SUMIF('mala pracovni'!$H$2:$H$59,'mala soucty'!$D21,'mala pracovni'!J$2:J$59)</f>
        <v>0</v>
      </c>
      <c r="G21">
        <f>SUMIF('mala pracovni'!$H$2:$H$59,'mala soucty'!$D21,'mala pracovni'!K$2:K$59)</f>
        <v>0</v>
      </c>
      <c r="H21">
        <f>SUMIF('mala pracovni'!$H$2:$H$59,'mala soucty'!$D21,'mala pracovni'!L$2:L$59)</f>
        <v>0</v>
      </c>
    </row>
  </sheetData>
  <phoneticPr fontId="2" type="noConversion"/>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mala</vt:lpstr>
      <vt:lpstr>mala pracovni</vt:lpstr>
      <vt:lpstr>mala soucty</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Kintrová</dc:creator>
  <cp:lastModifiedBy>Kateřina Kintrová</cp:lastModifiedBy>
  <dcterms:created xsi:type="dcterms:W3CDTF">2022-08-15T13:48:48Z</dcterms:created>
  <dcterms:modified xsi:type="dcterms:W3CDTF">2022-10-16T15:50:11Z</dcterms:modified>
</cp:coreProperties>
</file>