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oleObject"/>
  <Default Extension="emf" ContentType="image/x-emf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omments2.xml" ContentType="application/vnd.openxmlformats-officedocument.spreadsheetml.comments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Renata\statistica\statistika 2021\"/>
    </mc:Choice>
  </mc:AlternateContent>
  <bookViews>
    <workbookView xWindow="0" yWindow="0" windowWidth="23040" windowHeight="9588"/>
  </bookViews>
  <sheets>
    <sheet name="cv2 uloh3 histogram" sheetId="1" r:id="rId1"/>
    <sheet name="cv4 uloha3 lognorm" sheetId="2" r:id="rId2"/>
    <sheet name="cv4 uloha4 binom" sheetId="3" r:id="rId3"/>
    <sheet name="cv5 uloha1 int spol" sheetId="4" r:id="rId4"/>
    <sheet name="cv6 uloha1 lin regr" sheetId="5" r:id="rId5"/>
    <sheet name="cv7 uloha2 nelin reg" sheetId="6" r:id="rId6"/>
    <sheet name="cv8 uloha2 test odl h" sheetId="7" r:id="rId7"/>
    <sheet name="cv8 uloha3 t test" sheetId="8" r:id="rId8"/>
    <sheet name="cv9 uloha1 par t" sheetId="9" r:id="rId9"/>
    <sheet name="cv9 uloha3 test t" sheetId="10" r:id="rId10"/>
    <sheet name="Cv10 chi test" sheetId="11" r:id="rId11"/>
  </sheets>
  <externalReferences>
    <externalReference r:id="rId12"/>
    <externalReference r:id="rId13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5" i="11" l="1"/>
  <c r="B54" i="11"/>
  <c r="B53" i="11"/>
  <c r="B49" i="11"/>
  <c r="B48" i="11"/>
  <c r="B47" i="11"/>
  <c r="H13" i="11"/>
  <c r="H12" i="11"/>
  <c r="H11" i="11"/>
  <c r="H10" i="11"/>
  <c r="H9" i="11"/>
  <c r="H8" i="11"/>
  <c r="C31" i="9" l="1"/>
  <c r="B31" i="9"/>
  <c r="C30" i="9"/>
  <c r="B30" i="9"/>
  <c r="D29" i="9"/>
  <c r="D28" i="9"/>
  <c r="D27" i="9"/>
  <c r="D26" i="9"/>
  <c r="D25" i="9"/>
  <c r="D24" i="9"/>
  <c r="D23" i="9"/>
  <c r="D22" i="9"/>
  <c r="D21" i="9"/>
  <c r="D20" i="9"/>
  <c r="D19" i="9"/>
  <c r="D18" i="9"/>
  <c r="D17" i="9"/>
  <c r="D16" i="9"/>
  <c r="D30" i="9" s="1"/>
  <c r="D15" i="9"/>
  <c r="D14" i="9"/>
  <c r="D13" i="9"/>
  <c r="D31" i="9" s="1"/>
  <c r="B20" i="4" l="1"/>
  <c r="B19" i="4"/>
  <c r="B21" i="4" s="1"/>
  <c r="B18" i="4"/>
</calcChain>
</file>

<file path=xl/comments1.xml><?xml version="1.0" encoding="utf-8"?>
<comments xmlns="http://schemas.openxmlformats.org/spreadsheetml/2006/main">
  <authors>
    <author>Geolog</author>
  </authors>
  <commentList>
    <comment ref="A58" authorId="0" shapeId="0">
      <text>
        <r>
          <rPr>
            <b/>
            <sz val="8"/>
            <color indexed="81"/>
            <rFont val="Tahoma"/>
            <family val="2"/>
            <charset val="238"/>
          </rPr>
          <t>Geolog:</t>
        </r>
        <r>
          <rPr>
            <sz val="8"/>
            <color indexed="81"/>
            <rFont val="Tahoma"/>
            <family val="2"/>
            <charset val="238"/>
          </rPr>
          <t xml:space="preserve">
nejprve spočtu ze vztahu mezi lognormálním a normálním rozdělením
= přes aritmetický průměr souboru s normálním rozdělením (Y)
</t>
        </r>
      </text>
    </comment>
    <comment ref="A59" authorId="0" shapeId="0">
      <text>
        <r>
          <rPr>
            <sz val="8"/>
            <color indexed="81"/>
            <rFont val="Tahoma"/>
            <family val="2"/>
            <charset val="238"/>
          </rPr>
          <t>spočtu ze vztahu mezi lognormálním a normálním rozdělením
= přes výběrovou směrodatnou odchylku souboru s normálním rozdělením (Y)</t>
        </r>
      </text>
    </comment>
    <comment ref="C59" authorId="0" shapeId="0">
      <text>
        <r>
          <rPr>
            <b/>
            <sz val="8"/>
            <color indexed="81"/>
            <rFont val="Tahoma"/>
            <family val="2"/>
            <charset val="238"/>
          </rPr>
          <t>Geolog:</t>
        </r>
        <r>
          <rPr>
            <sz val="8"/>
            <color indexed="81"/>
            <rFont val="Tahoma"/>
            <family val="2"/>
            <charset val="238"/>
          </rPr>
          <t xml:space="preserve">
tuto směrodatnou odchylku potřebuji pro standardizaci</t>
        </r>
      </text>
    </comment>
  </commentList>
</comments>
</file>

<file path=xl/comments2.xml><?xml version="1.0" encoding="utf-8"?>
<comments xmlns="http://schemas.openxmlformats.org/spreadsheetml/2006/main">
  <authors>
    <author>HP</author>
  </authors>
  <commentList>
    <comment ref="J7" authorId="0" shapeId="0">
      <text>
        <r>
          <rPr>
            <b/>
            <sz val="9"/>
            <color indexed="81"/>
            <rFont val="Tahoma"/>
            <family val="2"/>
            <charset val="238"/>
          </rPr>
          <t>HP:</t>
        </r>
        <r>
          <rPr>
            <sz val="9"/>
            <color indexed="81"/>
            <rFont val="Tahoma"/>
            <family val="2"/>
            <charset val="238"/>
          </rPr>
          <t xml:space="preserve">
stanovím hodnoty distribuční funkce pro všechny hranice intervalů, pomocí fce NORMDIST </t>
        </r>
      </text>
    </comment>
    <comment ref="K8" authorId="0" shapeId="0">
      <text>
        <r>
          <rPr>
            <b/>
            <sz val="9"/>
            <color indexed="81"/>
            <rFont val="Tahoma"/>
            <family val="2"/>
            <charset val="238"/>
          </rPr>
          <t>HP:</t>
        </r>
        <r>
          <rPr>
            <sz val="9"/>
            <color indexed="81"/>
            <rFont val="Tahoma"/>
            <family val="2"/>
            <charset val="238"/>
          </rPr>
          <t xml:space="preserve">
relativní četnost očekávanou v intervalu 1 
spočtu z rozdílu hodnot distribuční funkce F(29)-F(23)</t>
        </r>
      </text>
    </comment>
  </commentList>
</comments>
</file>

<file path=xl/sharedStrings.xml><?xml version="1.0" encoding="utf-8"?>
<sst xmlns="http://schemas.openxmlformats.org/spreadsheetml/2006/main" count="316" uniqueCount="274">
  <si>
    <t>Pro stanovené stáří metamorfózy urči aritmetický průměr, medián, směrodatnou odchylku, rozptyl.</t>
  </si>
  <si>
    <t>Vytvoř histogram stáří metamorfózy hornin - histogram absolutních četností, histogram kumulovaných absolutních četností, histogram relativních četností a histogram relativních kumulovaných četností</t>
  </si>
  <si>
    <t>Při tvorbě histogramu stanov dolní hranice, horní hranice, středy intervalů a požadované četnosti n, N, f, F a utvoř histogramy jako sloupcové grafy. Grafy patřičně uprav a popiš.</t>
  </si>
  <si>
    <t>N</t>
  </si>
  <si>
    <t>n</t>
  </si>
  <si>
    <t>f</t>
  </si>
  <si>
    <t>F</t>
  </si>
  <si>
    <t>dolní hranice</t>
  </si>
  <si>
    <t>horní hranice</t>
  </si>
  <si>
    <t>středy intervalů</t>
  </si>
  <si>
    <t>absol kumul četn</t>
  </si>
  <si>
    <t>absol četn n</t>
  </si>
  <si>
    <t>DH</t>
  </si>
  <si>
    <t>HH</t>
  </si>
  <si>
    <t>střed int</t>
  </si>
  <si>
    <t>countif</t>
  </si>
  <si>
    <t>countifs</t>
  </si>
  <si>
    <t>relat četn</t>
  </si>
  <si>
    <t>relat kumul četn</t>
  </si>
  <si>
    <t>nepatří DH</t>
  </si>
  <si>
    <t>patří HH</t>
  </si>
  <si>
    <t>stanovení počtu a šířky intervalu</t>
  </si>
  <si>
    <t>min</t>
  </si>
  <si>
    <t>max</t>
  </si>
  <si>
    <t>var rozpěti</t>
  </si>
  <si>
    <t>pravidla pro stanovení počtu a šířky inervalů</t>
  </si>
  <si>
    <t>pocet int</t>
  </si>
  <si>
    <t>k</t>
  </si>
  <si>
    <t>K = 1 + 3,3 log n</t>
  </si>
  <si>
    <t>1)</t>
  </si>
  <si>
    <t>k = √n</t>
  </si>
  <si>
    <t>2)</t>
  </si>
  <si>
    <t>k=celá část (5*log n)</t>
  </si>
  <si>
    <t>3)</t>
  </si>
  <si>
    <t>sirka int</t>
  </si>
  <si>
    <t>h</t>
  </si>
  <si>
    <t>0,05R ≤ h ≤ 0,08R</t>
  </si>
  <si>
    <t>4)</t>
  </si>
  <si>
    <t>dohodneme se na počtu - 7 intervalů</t>
  </si>
  <si>
    <t>šířku intervalu spočteme na základě zvoleného množství intervalů a variačního rozpětí souboru</t>
  </si>
  <si>
    <t>aritmetický průměr</t>
  </si>
  <si>
    <t>medián</t>
  </si>
  <si>
    <t>směrodatná odchylka</t>
  </si>
  <si>
    <t>Ma</t>
  </si>
  <si>
    <t>(odhad směrodatné odchylky - výběrová směrodatná odchylka)</t>
  </si>
  <si>
    <t>rozptyl</t>
  </si>
  <si>
    <r>
      <t>Ma</t>
    </r>
    <r>
      <rPr>
        <vertAlign val="superscript"/>
        <sz val="11"/>
        <color theme="1"/>
        <rFont val="Calibri"/>
        <family val="2"/>
        <charset val="238"/>
        <scheme val="minor"/>
      </rPr>
      <t>2</t>
    </r>
  </si>
  <si>
    <t>(odhad rozptylu - výběrová rozptyl)</t>
  </si>
  <si>
    <t>Na profilu granátem z plášťových peridotitů byly stanoveny koncentrace U (ppm) pro posouzení vlivu metasomatózy fluidy obohacenými korovou komponentou. Utvoř spojnicový graf obsahu U v granátu.</t>
  </si>
  <si>
    <t>1) Utvoř histogram (absolutních četností ) souboru dat. Posuď, zda má logaritmicko-normální rozdělení (vizuálně).</t>
  </si>
  <si>
    <t>2) Proveď transformaci souboru dat s s lognormálním rozdělením (X) na soubor s normálním rozdělením (Y), vytvoř pro tento nový histogram ( s použitím funkce histogram v analýze dat).</t>
  </si>
  <si>
    <t>3) Spočti střední hodnotu obsahu U v granátu a míry variability pro soubor dat</t>
  </si>
  <si>
    <t>tvorba histogramu pomocí - data/analýza dat/ histogram (používá sturgerssovo pravidlo pro počet int., horní hranice 1. intervalu je dána minimem souboru, horní hranice posledního intervalu je dána maximem)</t>
  </si>
  <si>
    <t>X</t>
  </si>
  <si>
    <t>Y</t>
  </si>
  <si>
    <t>lognormální rozdělení</t>
  </si>
  <si>
    <t>lognormální rozd.</t>
  </si>
  <si>
    <t>LN(X)</t>
  </si>
  <si>
    <t xml:space="preserve"> tvorba histogramu pomocí - data/analýza dat/ histogram (používá sturgerssovo pravidlo pro počet int., horní hranice 1. intervalu je dána minimem souboru, horní hranice posledního intervalu je dána maximem)</t>
  </si>
  <si>
    <t>normální rozdělení</t>
  </si>
  <si>
    <t xml:space="preserve">střední hodnoty a míra variability pro lognorm roz </t>
  </si>
  <si>
    <t>střední hodnota vhodná</t>
  </si>
  <si>
    <t>míra variability vhodná</t>
  </si>
  <si>
    <t>jestliže y = ln(x) pak</t>
  </si>
  <si>
    <r>
      <t>x=e</t>
    </r>
    <r>
      <rPr>
        <b/>
        <vertAlign val="superscript"/>
        <sz val="10"/>
        <color theme="1"/>
        <rFont val="Calibri"/>
        <family val="2"/>
        <charset val="238"/>
        <scheme val="minor"/>
      </rPr>
      <t>y</t>
    </r>
  </si>
  <si>
    <t>pro výpočet stření hodnoty a směrodatné odchylky platí tedy tento vztah mezi souborem X a Y</t>
  </si>
  <si>
    <t xml:space="preserve">jiné výpočty středních hodnot  pro lognorm roz </t>
  </si>
  <si>
    <t>vhodný</t>
  </si>
  <si>
    <t xml:space="preserve"> aritmetický průměr</t>
  </si>
  <si>
    <t>nevhodný</t>
  </si>
  <si>
    <t>geometrický průměr</t>
  </si>
  <si>
    <t>zadání</t>
  </si>
  <si>
    <t>Pravděpodobnost, že ve vrtu bude zastižena sloj uhlí mocnější než 40cm je 0,2.</t>
  </si>
  <si>
    <t>Uhelná společnost provede 10 pokusných vrtů.</t>
  </si>
  <si>
    <t>1) Spočti a utvoř graf pro frekvenční a distribuční fci rozdělení pravděpodobností.</t>
  </si>
  <si>
    <t>2) Urči pravděpodobnost, že společnost narazí maximálně třemi vrty na mocnou uhelnou sloj.</t>
  </si>
  <si>
    <t>3) Urči pravděpodobnost, že společnost narazí minimálně třemi vrty na mocnou uhelnou sloj.</t>
  </si>
  <si>
    <t>4) Urči základní charakteristiky souboru, střední hodnotu a rozptyl</t>
  </si>
  <si>
    <t>p=0,2</t>
  </si>
  <si>
    <t>10 vrtů</t>
  </si>
  <si>
    <t>x</t>
  </si>
  <si>
    <t>binom frekv</t>
  </si>
  <si>
    <t>binom dist</t>
  </si>
  <si>
    <t>max 3</t>
  </si>
  <si>
    <t>D3</t>
  </si>
  <si>
    <t>úspěch 3 a více</t>
  </si>
  <si>
    <t>1-D2</t>
  </si>
  <si>
    <t>střední hodnota</t>
  </si>
  <si>
    <t>Byly stanovené koncentrace Zr (ppm) v rutilu (10 měření).</t>
  </si>
  <si>
    <t>Spočtěte interval spolehlivosti pro střední hodnotu a rozptyl (směrodatnou odchylku) základního souboru.</t>
  </si>
  <si>
    <t>Pracujte s hladinou významnosti 5%.</t>
  </si>
  <si>
    <t>Zr (ppm)</t>
  </si>
  <si>
    <t>interval spolehlivosti pro střední hodnotu</t>
  </si>
  <si>
    <t>kritická hodnota T.INV(0,975;9)</t>
  </si>
  <si>
    <t>interval spolehlivosti pro rozptyl (směrodatnou odchylku)</t>
  </si>
  <si>
    <t>kritická hodnota CHISQ.INV(0,975;9)</t>
  </si>
  <si>
    <t>kritická hodnota CHISQ.INV(0,025;9)</t>
  </si>
  <si>
    <r>
      <t>DH = (n-1)s</t>
    </r>
    <r>
      <rPr>
        <vertAlign val="superscript"/>
        <sz val="11"/>
        <color theme="1"/>
        <rFont val="Calibri"/>
        <family val="2"/>
        <charset val="238"/>
        <scheme val="minor"/>
      </rPr>
      <t>2</t>
    </r>
    <r>
      <rPr>
        <sz val="11"/>
        <color theme="1"/>
        <rFont val="Calibri"/>
        <family val="2"/>
        <charset val="238"/>
        <scheme val="minor"/>
      </rPr>
      <t>/</t>
    </r>
    <r>
      <rPr>
        <sz val="11"/>
        <color theme="1"/>
        <rFont val="Symbol"/>
        <family val="1"/>
        <charset val="2"/>
      </rPr>
      <t>c</t>
    </r>
    <r>
      <rPr>
        <vertAlign val="superscript"/>
        <sz val="11"/>
        <color theme="1"/>
        <rFont val="Calibri"/>
        <family val="2"/>
        <charset val="238"/>
        <scheme val="minor"/>
      </rPr>
      <t>2</t>
    </r>
    <r>
      <rPr>
        <vertAlign val="subscript"/>
        <sz val="11"/>
        <color theme="1"/>
        <rFont val="Calibri"/>
        <family val="2"/>
        <charset val="238"/>
        <scheme val="minor"/>
      </rPr>
      <t>1-</t>
    </r>
    <r>
      <rPr>
        <vertAlign val="subscript"/>
        <sz val="11"/>
        <color theme="1"/>
        <rFont val="Symbol"/>
        <family val="1"/>
        <charset val="2"/>
      </rPr>
      <t>a</t>
    </r>
    <r>
      <rPr>
        <vertAlign val="subscript"/>
        <sz val="11"/>
        <color theme="1"/>
        <rFont val="Calibri"/>
        <family val="2"/>
        <charset val="238"/>
        <scheme val="minor"/>
      </rPr>
      <t>/2</t>
    </r>
  </si>
  <si>
    <t>SMODCH.VYBER.S</t>
  </si>
  <si>
    <t>VAR.S</t>
  </si>
  <si>
    <r>
      <t>DH = (n-1)s</t>
    </r>
    <r>
      <rPr>
        <vertAlign val="superscript"/>
        <sz val="11"/>
        <color theme="1"/>
        <rFont val="Calibri"/>
        <family val="2"/>
        <charset val="238"/>
        <scheme val="minor"/>
      </rPr>
      <t>2</t>
    </r>
    <r>
      <rPr>
        <sz val="11"/>
        <color theme="1"/>
        <rFont val="Calibri"/>
        <family val="2"/>
        <charset val="238"/>
        <scheme val="minor"/>
      </rPr>
      <t>/</t>
    </r>
    <r>
      <rPr>
        <sz val="11"/>
        <color theme="1"/>
        <rFont val="Symbol"/>
        <family val="1"/>
        <charset val="2"/>
      </rPr>
      <t>c</t>
    </r>
    <r>
      <rPr>
        <vertAlign val="superscript"/>
        <sz val="11"/>
        <color theme="1"/>
        <rFont val="Calibri"/>
        <family val="2"/>
        <charset val="238"/>
        <scheme val="minor"/>
      </rPr>
      <t>2</t>
    </r>
    <r>
      <rPr>
        <vertAlign val="subscript"/>
        <sz val="11"/>
        <color theme="1"/>
        <rFont val="Symbol"/>
        <family val="1"/>
        <charset val="2"/>
      </rPr>
      <t>a</t>
    </r>
    <r>
      <rPr>
        <vertAlign val="subscript"/>
        <sz val="11"/>
        <color theme="1"/>
        <rFont val="Calibri"/>
        <family val="2"/>
        <charset val="238"/>
        <scheme val="minor"/>
      </rPr>
      <t>/2</t>
    </r>
  </si>
  <si>
    <t>pro směrodatnou odchylku</t>
  </si>
  <si>
    <t>Bylo provedeno 6 měření indexu lomu roztoku NaCl ve vodě pro koncentrace NaCl 2, 4, 6, 8 a 10 % a pro destilovanou vodu. Teplota byla konstantní. Vyšetři závislost indexu lomu na koncentraci NaCl v roztoku</t>
  </si>
  <si>
    <t>koncentrace</t>
  </si>
  <si>
    <t>index lomu</t>
  </si>
  <si>
    <t>aritm. průměr (AVERAGEA)</t>
  </si>
  <si>
    <t>kovariance (COVARIANCE.P)</t>
  </si>
  <si>
    <t>rozptyl (VAR.P)</t>
  </si>
  <si>
    <t>a</t>
  </si>
  <si>
    <t>směrnice přímky</t>
  </si>
  <si>
    <t xml:space="preserve"> parametry regresní funkce y=ax+b</t>
  </si>
  <si>
    <t>b</t>
  </si>
  <si>
    <t>průsečík s osou y</t>
  </si>
  <si>
    <t>b=y-ax, kde za x a y dosadím aritmetické průměry pro soubor x a soubor y</t>
  </si>
  <si>
    <t>korelace (CORREL)</t>
  </si>
  <si>
    <t>koeficient determinace</t>
  </si>
  <si>
    <t>Záření gama je emitováno při přechodech atomového jádra mezi různými energiovými hladinami.</t>
  </si>
  <si>
    <t>Energie bývá v rozsahu 0,05 až 3MeV. Při průchodu záření hmotou dochází k jeho absorpci.</t>
  </si>
  <si>
    <t>Při měření byla mezi zářič a scintilační detektor vkládaná deska z olova o různé tloušťce a určen počet pulsů ve fotopíku (v datech již je odečtené pozadí).</t>
  </si>
  <si>
    <t>a) Vyšetři závislost počtu pulsů na detektoru v závislosti na tloušťce olověné desky (vytvoř bodový graf a najdi vhodný regresní model) a spočti sílu závislosti</t>
  </si>
  <si>
    <t>b) odhadni počet pulsů na scintilačním detektoru pro toušťku olověné desky 3.5 mm (pro kontrolu přidej bod do grafu)</t>
  </si>
  <si>
    <t>Zářič: 60Co (II. fotopík), materiál: olovo</t>
  </si>
  <si>
    <t>d [mm]</t>
  </si>
  <si>
    <t>n [počet pulzů]</t>
  </si>
  <si>
    <t>RANK.AVG</t>
  </si>
  <si>
    <r>
      <t>di</t>
    </r>
    <r>
      <rPr>
        <vertAlign val="superscript"/>
        <sz val="10"/>
        <rFont val="Arial"/>
        <family val="2"/>
        <charset val="238"/>
      </rPr>
      <t>2</t>
    </r>
  </si>
  <si>
    <t>ln(n)</t>
  </si>
  <si>
    <t>Spearmanův koeficient pořadové korelace</t>
  </si>
  <si>
    <t>a)</t>
  </si>
  <si>
    <t>r - z grafu - odmocnina z koeficientu determinace (není pořadový), nutnost pohlídat znaménko + nebo -</t>
  </si>
  <si>
    <t>b)</t>
  </si>
  <si>
    <t>interpoluji předpokládaný počet pulsů na detektoru pro toušťku olověné desky 3.5 mm</t>
  </si>
  <si>
    <t>x1</t>
  </si>
  <si>
    <t>y1</t>
  </si>
  <si>
    <t>dopočtu y pro x=3.5 mm, použiji funkci EXP z matematických funkcí</t>
  </si>
  <si>
    <t xml:space="preserve">Při kalibraci titrační metody ke stanovení krevního cukru bylo provedeno 12 paralelních analýz z jednoho vzorku s těmito výsledky (mg %): </t>
  </si>
  <si>
    <r>
      <t>Kritické hodnoty T</t>
    </r>
    <r>
      <rPr>
        <vertAlign val="subscript"/>
        <sz val="10"/>
        <rFont val="Arial CE"/>
        <charset val="238"/>
      </rPr>
      <t>n;p</t>
    </r>
    <r>
      <rPr>
        <sz val="10"/>
        <rFont val="Arial"/>
        <family val="2"/>
        <charset val="238"/>
      </rPr>
      <t xml:space="preserve"> = T</t>
    </r>
    <r>
      <rPr>
        <vertAlign val="subscript"/>
        <sz val="10"/>
        <rFont val="Arial CE"/>
        <charset val="238"/>
      </rPr>
      <t>1;p</t>
    </r>
    <r>
      <rPr>
        <sz val="10"/>
        <rFont val="Arial"/>
        <family val="2"/>
        <charset val="238"/>
      </rPr>
      <t xml:space="preserve"> pro Grubbsův test</t>
    </r>
  </si>
  <si>
    <r>
      <t>Kritické hodnoty Q</t>
    </r>
    <r>
      <rPr>
        <vertAlign val="subscript"/>
        <sz val="10"/>
        <rFont val="Arial CE"/>
        <charset val="238"/>
      </rPr>
      <t>n;p</t>
    </r>
    <r>
      <rPr>
        <sz val="10"/>
        <rFont val="Arial"/>
        <family val="2"/>
        <charset val="238"/>
      </rPr>
      <t xml:space="preserve"> = Q</t>
    </r>
    <r>
      <rPr>
        <vertAlign val="subscript"/>
        <sz val="10"/>
        <rFont val="Arial CE"/>
        <charset val="238"/>
      </rPr>
      <t>1;p</t>
    </r>
    <r>
      <rPr>
        <sz val="10"/>
        <rFont val="Arial"/>
        <family val="2"/>
        <charset val="238"/>
      </rPr>
      <t xml:space="preserve"> pro Dean-Dixonův test</t>
    </r>
  </si>
  <si>
    <t>Otestujte zda některá hodnota není odlehlá (přítomnost náhodné chyby)</t>
  </si>
  <si>
    <t>Pracuj s hladinou významnosti 0.05.</t>
  </si>
  <si>
    <t>seřazená data</t>
  </si>
  <si>
    <r>
      <t>a</t>
    </r>
    <r>
      <rPr>
        <sz val="10"/>
        <rFont val="Arial"/>
        <family val="2"/>
        <charset val="238"/>
      </rPr>
      <t xml:space="preserve"> = 0.05</t>
    </r>
  </si>
  <si>
    <r>
      <t>a</t>
    </r>
    <r>
      <rPr>
        <sz val="10"/>
        <rFont val="Arial"/>
        <family val="2"/>
        <charset val="238"/>
      </rPr>
      <t xml:space="preserve"> = 0.01</t>
    </r>
  </si>
  <si>
    <t>Grubbsův test</t>
  </si>
  <si>
    <t>průměr</t>
  </si>
  <si>
    <t>smodch</t>
  </si>
  <si>
    <t>kde</t>
  </si>
  <si>
    <t>zdola</t>
  </si>
  <si>
    <t>test krit</t>
  </si>
  <si>
    <t>78 není odlehlá</t>
  </si>
  <si>
    <t>krit hodnota (0,05;12)</t>
  </si>
  <si>
    <t xml:space="preserve">kritické hodnoty stanov ze statistických tabulek </t>
  </si>
  <si>
    <t>zhora</t>
  </si>
  <si>
    <t>98 je odlehlá</t>
  </si>
  <si>
    <t>průměr2</t>
  </si>
  <si>
    <t>smodch2</t>
  </si>
  <si>
    <t>88 není odlehlá</t>
  </si>
  <si>
    <t>krit hodnota (0,05;11)</t>
  </si>
  <si>
    <t>Proběhl Round Robin - testování analytických laboratoří EMP. Kvalita analýz laboratoří byla testována na chemicky homogenním skle s deklarovaným chemickým složením</t>
  </si>
  <si>
    <t>Deklarovaný obsah Al2O3 ve skle je 13.52 hm. %.</t>
  </si>
  <si>
    <t>V laboratoři bylo provedeno 20 analýz na různých místech tohoto skla. Aritmetický průměr těchto analýz je 13.31 hm. % a směrodatná odchylka 0.12.</t>
  </si>
  <si>
    <t xml:space="preserve">Otestuj, zda se obsah Al2O3 stanovený laboratoří liší statisticky významně od hodnoty deklarované (přítomnost systematické chyby)? Pracuje laboratoř dobře? </t>
  </si>
  <si>
    <r>
      <t xml:space="preserve">Pracujte při hladině významnosti </t>
    </r>
    <r>
      <rPr>
        <sz val="10"/>
        <rFont val="Symbol"/>
        <family val="1"/>
        <charset val="2"/>
      </rPr>
      <t>a</t>
    </r>
    <r>
      <rPr>
        <sz val="10"/>
        <rFont val="Arial"/>
        <family val="2"/>
        <charset val="238"/>
      </rPr>
      <t xml:space="preserve"> = 0.05.</t>
    </r>
  </si>
  <si>
    <t>deklarovaný obsah</t>
  </si>
  <si>
    <t>průměrný naměřený obsah</t>
  </si>
  <si>
    <t>Ho: 13.31 = 13.52</t>
  </si>
  <si>
    <t>testovací kritérium</t>
  </si>
  <si>
    <t>kritická hodnota</t>
  </si>
  <si>
    <t>T.INV (zadat příslušný kvantil a stupně volnosti)</t>
  </si>
  <si>
    <t>T.INV.2T = TINV (zadat hladinu významnosti a stupně volnosti)</t>
  </si>
  <si>
    <t>nebo ze statistickych tabulek na listu krit hodn studentovo rozdeleni</t>
  </si>
  <si>
    <t>7.8 je větší než 2.9, Ho zamítám. Stanovený obsah Al2O3 se statisticky významně liší od deklarovaného obsahu.</t>
  </si>
  <si>
    <t>Ve vzorcích půd v okolí areálu Spolany Neratovice byly na několika vybraných lokalitách na počátku roku 2002 stanovené obsahy PCBs.</t>
  </si>
  <si>
    <t>Při povodních v roce 2002 byl areál Spolany Neratovice zatopen a byla reálná hrozba zvýšení kontaminace PCBs v okolí závodu. Byla tedy provedena nová měření na stejných lokalitách (měřeno na počátku roku 2003).</t>
  </si>
  <si>
    <t>a) Otestujte, zda v důsledku povodně došlo ke zvýšení koncentrace PCBs v půdě. Bez použití funkcí v Analýze dat.</t>
  </si>
  <si>
    <t>b) Otestujte, zda v důsledku povodně došlo ke zvýšení koncentrace PCBs v půdě. Tentokrát s použitím funkcí v Analýze dat.</t>
  </si>
  <si>
    <t>Pracuj s hladinou významnosti 5%</t>
  </si>
  <si>
    <t>Ho: nedošlo ke zvýšení koncentrace průměr souboru X = průměr souboru Y (jednostranná varianta testu)</t>
  </si>
  <si>
    <r>
      <t xml:space="preserve">Ha: došlo ke zvýšení koncentrací , průměrné koncentrace souboru Y </t>
    </r>
    <r>
      <rPr>
        <b/>
        <sz val="10"/>
        <rFont val="Calibri"/>
        <family val="2"/>
        <charset val="238"/>
      </rPr>
      <t>&gt;</t>
    </r>
    <r>
      <rPr>
        <b/>
        <sz val="10"/>
        <rFont val="Arial"/>
        <family val="2"/>
        <charset val="238"/>
      </rPr>
      <t xml:space="preserve"> průměrné koncentrace souboru X</t>
    </r>
  </si>
  <si>
    <t>V následující tabulce jsou uvedené koncentrace PCBs (ng/g) ve vzorcích půd</t>
  </si>
  <si>
    <t>Dvouvýběrový párový t-test na střední hodnotu (data/analýza - Analýza dat)</t>
  </si>
  <si>
    <t>rok 2002 - X</t>
  </si>
  <si>
    <t>rok 2003 - Y</t>
  </si>
  <si>
    <t>Z</t>
  </si>
  <si>
    <t>1. zadávám soubor Y, jako 2. soubor X - tak aby testovací kritérium bylo kladné číslo</t>
  </si>
  <si>
    <t>suma PCBs</t>
  </si>
  <si>
    <t>di</t>
  </si>
  <si>
    <t>Dvouvýběrový párový t-test na střední hodnotu</t>
  </si>
  <si>
    <t>lokalita 1</t>
  </si>
  <si>
    <t>lokalita 2</t>
  </si>
  <si>
    <t>Soubor 1</t>
  </si>
  <si>
    <t>Soubor 2</t>
  </si>
  <si>
    <t>lokalita 3</t>
  </si>
  <si>
    <t>aritmetický průměr pro oba výběrové soubory</t>
  </si>
  <si>
    <t>lokalita 4</t>
  </si>
  <si>
    <t>lokalita 5</t>
  </si>
  <si>
    <t>lokalita 6</t>
  </si>
  <si>
    <t>korelační koeficient pro dva výběry</t>
  </si>
  <si>
    <t>lokalita 7</t>
  </si>
  <si>
    <t>lokalita 8</t>
  </si>
  <si>
    <t>počet stupňů volnosti</t>
  </si>
  <si>
    <t>lokalita 9</t>
  </si>
  <si>
    <t xml:space="preserve"> funkce T.INV (0.95;16)</t>
  </si>
  <si>
    <t>kritická hodnota pro jednostrannou variantu testu- hodnota kvantilu studentova rozdělení pro p = 0.95 a pro 16 stupňů volnosti</t>
  </si>
  <si>
    <t>lokalita 10</t>
  </si>
  <si>
    <t>funkce TINV (0.1;16)=1.746</t>
  </si>
  <si>
    <t>pozor - staré MS Office</t>
  </si>
  <si>
    <t>lokalita 11</t>
  </si>
  <si>
    <t>krit hodn</t>
  </si>
  <si>
    <t xml:space="preserve"> funkce T.INV (0.975;16)</t>
  </si>
  <si>
    <t>funkce T.INV.2T(0.05;16)</t>
  </si>
  <si>
    <t>kritická hodnota studentova rozdělení pro oboustrannou variantu testu- hodnota kvantilu pro p = 0.975 a pro 16 stupňů volnosti</t>
  </si>
  <si>
    <t>lokalita 12</t>
  </si>
  <si>
    <t>funkce TINV (0.05;16)=2.1199</t>
  </si>
  <si>
    <t>staré MS Office</t>
  </si>
  <si>
    <t>lokalita 13</t>
  </si>
  <si>
    <t>lokalita 14</t>
  </si>
  <si>
    <t>Ho platí, v důsledku zatopení areálu nedošlo ke zvýšení koncentrace</t>
  </si>
  <si>
    <t>lokalita 15</t>
  </si>
  <si>
    <t>lokalita 16</t>
  </si>
  <si>
    <t>lokalita 17</t>
  </si>
  <si>
    <t>SMODCH.VÝBĚR.S</t>
  </si>
  <si>
    <t>t-test párové hodnoty</t>
  </si>
  <si>
    <t>Ho: Y=X, nedošlo ke zvýšení kontaminace</t>
  </si>
  <si>
    <t>došlo ke zvýšení kontaminace</t>
  </si>
  <si>
    <t>testovací krit</t>
  </si>
  <si>
    <t>krit h</t>
  </si>
  <si>
    <t>Na profilu eolickými sedimenty bylo odebráno celkem 15 horninových vzorků. 7 z těchto vzorků představovalo polohy málo zpevněných písčitých sedimentů zpevněných částečně křemitým a jílovitým tmelem. 8 z těchto vzorků byly z poloh písčitých sedimentů výrazněji zpevněných s kalcitovým tmelem</t>
  </si>
  <si>
    <t xml:space="preserve">U těchto hodnin byly stanovené celohorninové analýzy včetně REE. </t>
  </si>
  <si>
    <t>Ověřte, zda obsahy REE jsou ve slabě zpevněných nekalcifikovaných sedimentech stejné jako v silněji zpevněných, kalcifikovaných sedimentech. Nebo zda se statisticky významně liší, a při procesu kalcifikace došlo k výrazné remobilizaci REE prvků.</t>
  </si>
  <si>
    <t>Předpokládáme, že suma REE v sedimentech má přibližně normální rozdělení.</t>
  </si>
  <si>
    <t>Vyberte vhodný typ parametrických testů, pracujte s hladinou významnosti 5%.</t>
  </si>
  <si>
    <r>
      <t>Ho: Sx</t>
    </r>
    <r>
      <rPr>
        <b/>
        <vertAlign val="superscript"/>
        <sz val="10"/>
        <rFont val="Arial"/>
        <family val="2"/>
        <charset val="238"/>
      </rPr>
      <t>2</t>
    </r>
    <r>
      <rPr>
        <b/>
        <sz val="10"/>
        <rFont val="Arial"/>
        <family val="2"/>
        <charset val="238"/>
      </rPr>
      <t>=Sy</t>
    </r>
    <r>
      <rPr>
        <b/>
        <vertAlign val="superscript"/>
        <sz val="10"/>
        <rFont val="Arial"/>
        <family val="2"/>
        <charset val="238"/>
      </rPr>
      <t xml:space="preserve">2 </t>
    </r>
    <r>
      <rPr>
        <b/>
        <sz val="10"/>
        <rFont val="Arial"/>
        <family val="2"/>
        <charset val="238"/>
      </rPr>
      <t>(oboustranná varianta testu)</t>
    </r>
  </si>
  <si>
    <r>
      <t>Ho: průměr REE nekalcif sed. = průměr REE kalcif sed.</t>
    </r>
    <r>
      <rPr>
        <b/>
        <vertAlign val="superscript"/>
        <sz val="10"/>
        <rFont val="Arial"/>
        <family val="2"/>
        <charset val="238"/>
      </rPr>
      <t xml:space="preserve"> </t>
    </r>
    <r>
      <rPr>
        <b/>
        <sz val="10"/>
        <rFont val="Arial"/>
        <family val="2"/>
        <charset val="238"/>
      </rPr>
      <t>(oboustranná varianta testu)</t>
    </r>
  </si>
  <si>
    <t>číslo vzorku</t>
  </si>
  <si>
    <t>sed nekalcifikované</t>
  </si>
  <si>
    <t>sed kalcifikované</t>
  </si>
  <si>
    <t xml:space="preserve">Ha: rozptyly se nerovnají </t>
  </si>
  <si>
    <t>Dvouvýběrový F-test pro rozptyl</t>
  </si>
  <si>
    <t>t-test s nerovností rozptylů</t>
  </si>
  <si>
    <t>Dvouvýběrový t-test s nerovností rozptylů</t>
  </si>
  <si>
    <t>F test</t>
  </si>
  <si>
    <t>krit hodn F.INV (0.975;7;6)</t>
  </si>
  <si>
    <t>Obsahy REE v kalcifikovaných a nekalcifikovaných sedimentech se statisticky významně liší ano/ne</t>
  </si>
  <si>
    <t>V tabulce je uvedený celkový zisk bodů jednotlivých studentů ve třech průběžných testech (max. 60 bodů).</t>
  </si>
  <si>
    <t xml:space="preserve">a) nejprve ověř normalitu souboru (utvoř histogram absolutních experimentálních a absolutních očekávaných četností </t>
  </si>
  <si>
    <t>pracuj s hladinou významnosti 1%.</t>
  </si>
  <si>
    <t xml:space="preserve"> a) ověření normality obou výběrových souborů</t>
  </si>
  <si>
    <t>pomocí Analýzy dat/histogram zjistím četnosti v jednotlivých intervalech</t>
  </si>
  <si>
    <t>očekávané čet</t>
  </si>
  <si>
    <t>2.ročník</t>
  </si>
  <si>
    <t>hranice (včetně HH)</t>
  </si>
  <si>
    <t>kumul relat</t>
  </si>
  <si>
    <t>absol četn</t>
  </si>
  <si>
    <t>chi-kvadrát test</t>
  </si>
  <si>
    <t>zadám do histogramu vlastní hranice = POZOR oblast dat I10:I14</t>
  </si>
  <si>
    <t>2. ročník</t>
  </si>
  <si>
    <t>interval</t>
  </si>
  <si>
    <t>hranice</t>
  </si>
  <si>
    <t>Četnost</t>
  </si>
  <si>
    <t>Třídy</t>
  </si>
  <si>
    <t>24-29</t>
  </si>
  <si>
    <t>30-35</t>
  </si>
  <si>
    <t>36-41</t>
  </si>
  <si>
    <t>42-47</t>
  </si>
  <si>
    <t>48-53</t>
  </si>
  <si>
    <t>54-59</t>
  </si>
  <si>
    <t>Další</t>
  </si>
  <si>
    <t>krit hodnota CHISQ.INV(0.99;3)</t>
  </si>
  <si>
    <t>2. ročník - bodové zisky odpovídají normálnímu rozdělení pravděpodobností</t>
  </si>
  <si>
    <t>staré MS Office CHIINV(0.01;3)</t>
  </si>
  <si>
    <t>smodch zákl soubor</t>
  </si>
  <si>
    <t>výběrový rozptyl</t>
  </si>
  <si>
    <t>variační rozpětí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</si>
</sst>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"/>
    <numFmt numFmtId="165" formatCode="0.00000000000000"/>
    <numFmt numFmtId="166" formatCode="0.0000"/>
  </numFmts>
  <fonts count="3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 CE"/>
      <family val="2"/>
      <charset val="238"/>
    </font>
    <font>
      <i/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color indexed="8"/>
      <name val="Comic Sans MS"/>
      <family val="4"/>
      <charset val="238"/>
    </font>
    <font>
      <sz val="10"/>
      <color indexed="8"/>
      <name val="Calibri"/>
      <family val="2"/>
      <charset val="238"/>
    </font>
    <font>
      <b/>
      <sz val="10"/>
      <name val="Arial CE"/>
      <family val="2"/>
      <charset val="238"/>
    </font>
    <font>
      <vertAlign val="superscript"/>
      <sz val="11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vertAlign val="superscript"/>
      <sz val="10"/>
      <color theme="1"/>
      <name val="Calibri"/>
      <family val="2"/>
      <charset val="238"/>
      <scheme val="minor"/>
    </font>
    <font>
      <b/>
      <sz val="8"/>
      <color indexed="81"/>
      <name val="Tahoma"/>
      <family val="2"/>
      <charset val="238"/>
    </font>
    <font>
      <sz val="8"/>
      <color indexed="81"/>
      <name val="Tahoma"/>
      <family val="2"/>
      <charset val="238"/>
    </font>
    <font>
      <b/>
      <sz val="10"/>
      <name val="Arial CE"/>
      <charset val="238"/>
    </font>
    <font>
      <sz val="11"/>
      <color theme="1"/>
      <name val="Symbol"/>
      <family val="1"/>
      <charset val="2"/>
    </font>
    <font>
      <vertAlign val="subscript"/>
      <sz val="11"/>
      <color theme="1"/>
      <name val="Calibri"/>
      <family val="2"/>
      <charset val="238"/>
      <scheme val="minor"/>
    </font>
    <font>
      <vertAlign val="subscript"/>
      <sz val="11"/>
      <color theme="1"/>
      <name val="Symbol"/>
      <family val="1"/>
      <charset val="2"/>
    </font>
    <font>
      <sz val="12"/>
      <color rgb="FF000000"/>
      <name val="Times New Roman"/>
      <family val="1"/>
      <charset val="238"/>
    </font>
    <font>
      <sz val="10"/>
      <name val="Arial"/>
      <family val="2"/>
      <charset val="238"/>
    </font>
    <font>
      <vertAlign val="superscript"/>
      <sz val="10"/>
      <name val="Arial"/>
      <family val="2"/>
      <charset val="238"/>
    </font>
    <font>
      <b/>
      <sz val="10"/>
      <name val="Arial"/>
      <family val="2"/>
      <charset val="238"/>
    </font>
    <font>
      <vertAlign val="subscript"/>
      <sz val="10"/>
      <name val="Arial CE"/>
      <charset val="238"/>
    </font>
    <font>
      <sz val="8"/>
      <name val="Arial"/>
      <family val="2"/>
      <charset val="238"/>
    </font>
    <font>
      <sz val="10"/>
      <name val="Symbol"/>
      <family val="1"/>
      <charset val="2"/>
    </font>
    <font>
      <b/>
      <i/>
      <sz val="10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0"/>
      <name val="Calibri"/>
      <family val="2"/>
      <charset val="238"/>
    </font>
    <font>
      <i/>
      <sz val="10"/>
      <name val="Arial"/>
      <family val="2"/>
      <charset val="238"/>
    </font>
    <font>
      <b/>
      <vertAlign val="superscript"/>
      <sz val="10"/>
      <name val="Arial"/>
      <family val="2"/>
      <charset val="238"/>
    </font>
    <font>
      <i/>
      <sz val="10"/>
      <name val="Arial CE"/>
      <charset val="238"/>
    </font>
    <font>
      <b/>
      <sz val="11"/>
      <color rgb="FFFF0000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67">
    <xf numFmtId="0" fontId="0" fillId="0" borderId="0" xfId="0"/>
    <xf numFmtId="0" fontId="0" fillId="0" borderId="0" xfId="0" applyFill="1"/>
    <xf numFmtId="2" fontId="0" fillId="0" borderId="0" xfId="0" applyNumberFormat="1"/>
    <xf numFmtId="2" fontId="2" fillId="0" borderId="0" xfId="0" applyNumberFormat="1" applyFont="1"/>
    <xf numFmtId="0" fontId="0" fillId="0" borderId="0" xfId="0" applyBorder="1"/>
    <xf numFmtId="0" fontId="0" fillId="0" borderId="0" xfId="0" applyBorder="1" applyAlignment="1">
      <alignment horizontal="center"/>
    </xf>
    <xf numFmtId="2" fontId="0" fillId="0" borderId="0" xfId="0" applyNumberFormat="1" applyBorder="1"/>
    <xf numFmtId="2" fontId="2" fillId="0" borderId="0" xfId="0" applyNumberFormat="1" applyFont="1" applyBorder="1"/>
    <xf numFmtId="2" fontId="2" fillId="0" borderId="0" xfId="0" applyNumberFormat="1" applyFont="1" applyFill="1" applyBorder="1"/>
    <xf numFmtId="2" fontId="0" fillId="0" borderId="0" xfId="0" applyNumberFormat="1" applyFill="1" applyBorder="1"/>
    <xf numFmtId="0" fontId="0" fillId="2" borderId="0" xfId="0" applyFill="1"/>
    <xf numFmtId="2" fontId="2" fillId="0" borderId="0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2" fontId="2" fillId="0" borderId="0" xfId="0" applyNumberFormat="1" applyFont="1" applyFill="1" applyBorder="1" applyAlignment="1"/>
    <xf numFmtId="0" fontId="0" fillId="0" borderId="0" xfId="0" applyFill="1" applyBorder="1" applyAlignment="1"/>
    <xf numFmtId="2" fontId="2" fillId="0" borderId="1" xfId="0" applyNumberFormat="1" applyFont="1" applyFill="1" applyBorder="1" applyAlignment="1">
      <alignment horizontal="center"/>
    </xf>
    <xf numFmtId="2" fontId="2" fillId="0" borderId="2" xfId="0" applyNumberFormat="1" applyFont="1" applyFill="1" applyBorder="1" applyAlignment="1">
      <alignment horizontal="center"/>
    </xf>
    <xf numFmtId="2" fontId="2" fillId="0" borderId="2" xfId="0" applyNumberFormat="1" applyFont="1" applyBorder="1" applyAlignment="1">
      <alignment horizontal="center"/>
    </xf>
    <xf numFmtId="2" fontId="0" fillId="0" borderId="2" xfId="0" applyNumberFormat="1" applyBorder="1" applyAlignment="1">
      <alignment horizontal="center"/>
    </xf>
    <xf numFmtId="2" fontId="4" fillId="0" borderId="0" xfId="0" applyNumberFormat="1" applyFont="1" applyFill="1" applyBorder="1" applyAlignment="1">
      <alignment horizontal="center"/>
    </xf>
    <xf numFmtId="2" fontId="2" fillId="0" borderId="3" xfId="0" applyNumberFormat="1" applyFont="1" applyFill="1" applyBorder="1" applyAlignment="1">
      <alignment horizontal="center"/>
    </xf>
    <xf numFmtId="2" fontId="2" fillId="0" borderId="4" xfId="0" applyNumberFormat="1" applyFont="1" applyFill="1" applyBorder="1" applyAlignment="1">
      <alignment horizontal="center"/>
    </xf>
    <xf numFmtId="2" fontId="2" fillId="0" borderId="4" xfId="0" applyNumberFormat="1" applyFont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2" fontId="0" fillId="0" borderId="5" xfId="0" applyNumberFormat="1" applyFill="1" applyBorder="1" applyAlignment="1"/>
    <xf numFmtId="2" fontId="2" fillId="0" borderId="5" xfId="0" applyNumberFormat="1" applyFont="1" applyFill="1" applyBorder="1" applyAlignment="1"/>
    <xf numFmtId="2" fontId="2" fillId="0" borderId="6" xfId="0" applyNumberFormat="1" applyFont="1" applyFill="1" applyBorder="1" applyAlignment="1"/>
    <xf numFmtId="2" fontId="2" fillId="0" borderId="7" xfId="0" applyNumberFormat="1" applyFont="1" applyFill="1" applyBorder="1" applyAlignment="1">
      <alignment horizontal="center"/>
    </xf>
    <xf numFmtId="2" fontId="2" fillId="0" borderId="8" xfId="0" applyNumberFormat="1" applyFont="1" applyFill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2" fontId="0" fillId="0" borderId="8" xfId="0" applyNumberFormat="1" applyBorder="1" applyAlignment="1">
      <alignment horizontal="center"/>
    </xf>
    <xf numFmtId="1" fontId="0" fillId="0" borderId="0" xfId="0" applyNumberFormat="1" applyFill="1" applyBorder="1" applyAlignment="1"/>
    <xf numFmtId="1" fontId="2" fillId="0" borderId="0" xfId="0" applyNumberFormat="1" applyFont="1" applyFill="1" applyBorder="1" applyAlignment="1"/>
    <xf numFmtId="1" fontId="2" fillId="0" borderId="0" xfId="0" applyNumberFormat="1" applyFont="1" applyFill="1" applyBorder="1" applyAlignment="1">
      <alignment horizontal="center"/>
    </xf>
    <xf numFmtId="1" fontId="0" fillId="0" borderId="9" xfId="0" applyNumberFormat="1" applyFill="1" applyBorder="1" applyAlignment="1"/>
    <xf numFmtId="1" fontId="2" fillId="0" borderId="9" xfId="0" applyNumberFormat="1" applyFont="1" applyFill="1" applyBorder="1" applyAlignment="1"/>
    <xf numFmtId="1" fontId="2" fillId="0" borderId="9" xfId="0" applyNumberFormat="1" applyFont="1" applyFill="1" applyBorder="1" applyAlignment="1">
      <alignment horizontal="center"/>
    </xf>
    <xf numFmtId="0" fontId="0" fillId="0" borderId="9" xfId="0" applyBorder="1"/>
    <xf numFmtId="2" fontId="2" fillId="0" borderId="9" xfId="0" applyNumberFormat="1" applyFont="1" applyBorder="1"/>
    <xf numFmtId="2" fontId="0" fillId="0" borderId="9" xfId="0" applyNumberFormat="1" applyBorder="1"/>
    <xf numFmtId="2" fontId="0" fillId="0" borderId="0" xfId="0" applyNumberFormat="1" applyFill="1" applyBorder="1" applyAlignment="1"/>
    <xf numFmtId="2" fontId="1" fillId="0" borderId="0" xfId="0" applyNumberFormat="1" applyFont="1" applyBorder="1"/>
    <xf numFmtId="2" fontId="1" fillId="0" borderId="0" xfId="0" applyNumberFormat="1" applyFont="1"/>
    <xf numFmtId="0" fontId="5" fillId="0" borderId="0" xfId="0" applyFont="1" applyAlignment="1">
      <alignment horizontal="left" vertical="center" indent="4" readingOrder="1"/>
    </xf>
    <xf numFmtId="2" fontId="6" fillId="0" borderId="0" xfId="0" applyNumberFormat="1" applyFont="1" applyBorder="1"/>
    <xf numFmtId="2" fontId="4" fillId="0" borderId="0" xfId="0" applyNumberFormat="1" applyFont="1" applyFill="1" applyBorder="1" applyAlignment="1">
      <alignment horizontal="left"/>
    </xf>
    <xf numFmtId="0" fontId="0" fillId="0" borderId="0" xfId="0" applyNumberFormat="1" applyFill="1" applyBorder="1" applyAlignment="1"/>
    <xf numFmtId="0" fontId="7" fillId="0" borderId="0" xfId="0" applyFont="1"/>
    <xf numFmtId="0" fontId="7" fillId="0" borderId="0" xfId="0" applyFont="1" applyFill="1"/>
    <xf numFmtId="0" fontId="1" fillId="0" borderId="0" xfId="0" applyFont="1"/>
    <xf numFmtId="0" fontId="1" fillId="0" borderId="0" xfId="0" applyFont="1" applyFill="1"/>
    <xf numFmtId="0" fontId="2" fillId="0" borderId="0" xfId="0" applyFont="1"/>
    <xf numFmtId="0" fontId="2" fillId="0" borderId="0" xfId="0" applyFont="1" applyFill="1"/>
    <xf numFmtId="0" fontId="9" fillId="0" borderId="0" xfId="0" applyFont="1"/>
    <xf numFmtId="0" fontId="10" fillId="0" borderId="0" xfId="0" applyFont="1"/>
    <xf numFmtId="0" fontId="9" fillId="0" borderId="0" xfId="0" applyFont="1" applyBorder="1"/>
    <xf numFmtId="0" fontId="9" fillId="0" borderId="0" xfId="0" applyFont="1" applyAlignment="1">
      <alignment horizontal="center"/>
    </xf>
    <xf numFmtId="0" fontId="9" fillId="0" borderId="0" xfId="0" applyFont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10" fillId="3" borderId="0" xfId="0" applyFont="1" applyFill="1" applyBorder="1"/>
    <xf numFmtId="0" fontId="10" fillId="0" borderId="0" xfId="0" applyFont="1" applyBorder="1"/>
    <xf numFmtId="0" fontId="12" fillId="0" borderId="0" xfId="0" applyFont="1" applyAlignment="1">
      <alignment horizontal="left" vertical="center" indent="4" readingOrder="1"/>
    </xf>
    <xf numFmtId="2" fontId="13" fillId="0" borderId="0" xfId="0" applyNumberFormat="1" applyFont="1" applyFill="1" applyBorder="1" applyAlignment="1"/>
    <xf numFmtId="0" fontId="13" fillId="0" borderId="0" xfId="0" applyFont="1" applyFill="1" applyBorder="1" applyAlignment="1"/>
    <xf numFmtId="0" fontId="9" fillId="3" borderId="0" xfId="0" applyFont="1" applyFill="1" applyBorder="1"/>
    <xf numFmtId="0" fontId="14" fillId="0" borderId="0" xfId="0" applyFont="1" applyFill="1" applyBorder="1" applyAlignment="1">
      <alignment horizontal="center"/>
    </xf>
    <xf numFmtId="0" fontId="9" fillId="0" borderId="0" xfId="0" applyFont="1" applyFill="1" applyBorder="1" applyAlignment="1"/>
    <xf numFmtId="0" fontId="9" fillId="0" borderId="0" xfId="0" applyFont="1" applyFill="1" applyBorder="1"/>
    <xf numFmtId="164" fontId="10" fillId="0" borderId="0" xfId="0" applyNumberFormat="1" applyFont="1"/>
    <xf numFmtId="2" fontId="10" fillId="0" borderId="0" xfId="0" applyNumberFormat="1" applyFont="1"/>
    <xf numFmtId="165" fontId="10" fillId="0" borderId="0" xfId="0" applyNumberFormat="1" applyFont="1"/>
    <xf numFmtId="2" fontId="15" fillId="0" borderId="0" xfId="0" applyNumberFormat="1" applyFont="1"/>
    <xf numFmtId="0" fontId="15" fillId="0" borderId="0" xfId="0" applyFont="1"/>
    <xf numFmtId="0" fontId="13" fillId="0" borderId="0" xfId="0" applyFont="1"/>
    <xf numFmtId="0" fontId="13" fillId="0" borderId="0" xfId="0" applyFont="1" applyBorder="1"/>
    <xf numFmtId="164" fontId="15" fillId="0" borderId="0" xfId="0" applyNumberFormat="1" applyFont="1"/>
    <xf numFmtId="164" fontId="13" fillId="0" borderId="0" xfId="0" applyNumberFormat="1" applyFont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13" xfId="0" applyBorder="1"/>
    <xf numFmtId="164" fontId="0" fillId="0" borderId="8" xfId="0" applyNumberFormat="1" applyFill="1" applyBorder="1"/>
    <xf numFmtId="164" fontId="0" fillId="0" borderId="14" xfId="0" applyNumberFormat="1" applyFill="1" applyBorder="1"/>
    <xf numFmtId="0" fontId="0" fillId="0" borderId="15" xfId="0" applyBorder="1"/>
    <xf numFmtId="164" fontId="1" fillId="0" borderId="14" xfId="0" applyNumberFormat="1" applyFont="1" applyFill="1" applyBorder="1"/>
    <xf numFmtId="166" fontId="0" fillId="0" borderId="0" xfId="0" applyNumberFormat="1"/>
    <xf numFmtId="0" fontId="19" fillId="0" borderId="0" xfId="0" applyFont="1"/>
    <xf numFmtId="166" fontId="19" fillId="0" borderId="0" xfId="0" applyNumberFormat="1" applyFont="1"/>
    <xf numFmtId="166" fontId="7" fillId="0" borderId="0" xfId="0" applyNumberFormat="1" applyFont="1"/>
    <xf numFmtId="0" fontId="0" fillId="4" borderId="0" xfId="0" applyFill="1"/>
    <xf numFmtId="0" fontId="0" fillId="5" borderId="0" xfId="0" applyFill="1"/>
    <xf numFmtId="0" fontId="20" fillId="0" borderId="0" xfId="0" applyFont="1"/>
    <xf numFmtId="0" fontId="23" fillId="0" borderId="0" xfId="0" applyFont="1"/>
    <xf numFmtId="0" fontId="0" fillId="2" borderId="6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0" fillId="2" borderId="1" xfId="0" applyFill="1" applyBorder="1"/>
    <xf numFmtId="0" fontId="0" fillId="2" borderId="17" xfId="0" applyFill="1" applyBorder="1"/>
    <xf numFmtId="0" fontId="0" fillId="2" borderId="3" xfId="0" applyFill="1" applyBorder="1"/>
    <xf numFmtId="0" fontId="0" fillId="2" borderId="18" xfId="0" applyFill="1" applyBorder="1"/>
    <xf numFmtId="0" fontId="0" fillId="2" borderId="7" xfId="0" applyFill="1" applyBorder="1"/>
    <xf numFmtId="0" fontId="0" fillId="2" borderId="19" xfId="0" applyFill="1" applyBorder="1"/>
    <xf numFmtId="2" fontId="0" fillId="5" borderId="0" xfId="0" applyNumberFormat="1" applyFill="1"/>
    <xf numFmtId="166" fontId="0" fillId="5" borderId="0" xfId="0" applyNumberFormat="1" applyFill="1"/>
    <xf numFmtId="0" fontId="24" fillId="0" borderId="0" xfId="0" applyFont="1"/>
    <xf numFmtId="0" fontId="24" fillId="2" borderId="6" xfId="0" applyFont="1" applyFill="1" applyBorder="1"/>
    <xf numFmtId="0" fontId="24" fillId="2" borderId="16" xfId="0" applyFont="1" applyFill="1" applyBorder="1"/>
    <xf numFmtId="0" fontId="26" fillId="6" borderId="0" xfId="0" applyFont="1" applyFill="1"/>
    <xf numFmtId="0" fontId="26" fillId="0" borderId="0" xfId="0" applyFont="1"/>
    <xf numFmtId="0" fontId="0" fillId="6" borderId="0" xfId="0" applyFill="1"/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23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28" fillId="0" borderId="0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29" fillId="0" borderId="5" xfId="0" applyFont="1" applyBorder="1" applyAlignment="1">
      <alignment horizontal="center"/>
    </xf>
    <xf numFmtId="0" fontId="24" fillId="2" borderId="0" xfId="0" applyFont="1" applyFill="1"/>
    <xf numFmtId="0" fontId="28" fillId="0" borderId="0" xfId="0" applyFont="1" applyBorder="1"/>
    <xf numFmtId="0" fontId="28" fillId="0" borderId="0" xfId="0" applyFont="1" applyBorder="1" applyAlignment="1">
      <alignment horizontal="right"/>
    </xf>
    <xf numFmtId="164" fontId="0" fillId="0" borderId="5" xfId="0" applyNumberFormat="1" applyFill="1" applyBorder="1" applyAlignment="1">
      <alignment horizontal="center"/>
    </xf>
    <xf numFmtId="164" fontId="0" fillId="7" borderId="5" xfId="0" applyNumberFormat="1" applyFill="1" applyBorder="1" applyAlignment="1">
      <alignment horizontal="center"/>
    </xf>
    <xf numFmtId="0" fontId="26" fillId="2" borderId="0" xfId="0" applyFont="1" applyFill="1"/>
    <xf numFmtId="0" fontId="30" fillId="0" borderId="0" xfId="0" applyFont="1"/>
    <xf numFmtId="164" fontId="0" fillId="0" borderId="0" xfId="0" applyNumberFormat="1"/>
    <xf numFmtId="0" fontId="31" fillId="0" borderId="0" xfId="0" applyFont="1"/>
    <xf numFmtId="0" fontId="0" fillId="0" borderId="0" xfId="0" applyAlignment="1">
      <alignment horizontal="center"/>
    </xf>
    <xf numFmtId="2" fontId="0" fillId="2" borderId="0" xfId="0" applyNumberFormat="1" applyFill="1"/>
    <xf numFmtId="0" fontId="33" fillId="0" borderId="26" xfId="0" applyFont="1" applyFill="1" applyBorder="1" applyAlignment="1">
      <alignment horizontal="center"/>
    </xf>
    <xf numFmtId="0" fontId="26" fillId="0" borderId="0" xfId="0" applyFont="1" applyFill="1" applyBorder="1" applyAlignment="1"/>
    <xf numFmtId="0" fontId="0" fillId="0" borderId="24" xfId="0" applyFill="1" applyBorder="1" applyAlignment="1"/>
    <xf numFmtId="2" fontId="24" fillId="0" borderId="0" xfId="0" applyNumberFormat="1" applyFont="1"/>
    <xf numFmtId="0" fontId="24" fillId="0" borderId="0" xfId="0" applyFont="1" applyAlignment="1">
      <alignment horizontal="center"/>
    </xf>
    <xf numFmtId="2" fontId="26" fillId="0" borderId="0" xfId="0" applyNumberFormat="1" applyFont="1"/>
    <xf numFmtId="0" fontId="0" fillId="2" borderId="0" xfId="0" applyFill="1" applyAlignment="1">
      <alignment horizontal="center"/>
    </xf>
    <xf numFmtId="0" fontId="3" fillId="0" borderId="26" xfId="0" applyFont="1" applyFill="1" applyBorder="1" applyAlignment="1">
      <alignment horizontal="center"/>
    </xf>
    <xf numFmtId="0" fontId="33" fillId="0" borderId="0" xfId="0" applyFont="1" applyFill="1" applyBorder="1" applyAlignment="1">
      <alignment horizontal="center"/>
    </xf>
    <xf numFmtId="0" fontId="24" fillId="0" borderId="0" xfId="0" applyFont="1" applyBorder="1"/>
    <xf numFmtId="0" fontId="24" fillId="5" borderId="0" xfId="0" applyFont="1" applyFill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2" borderId="20" xfId="0" applyFill="1" applyBorder="1"/>
    <xf numFmtId="0" fontId="0" fillId="2" borderId="21" xfId="0" applyFill="1" applyBorder="1"/>
    <xf numFmtId="0" fontId="35" fillId="2" borderId="21" xfId="0" applyFont="1" applyFill="1" applyBorder="1" applyAlignment="1">
      <alignment horizontal="center"/>
    </xf>
    <xf numFmtId="0" fontId="0" fillId="0" borderId="22" xfId="0" applyFill="1" applyBorder="1" applyAlignment="1">
      <alignment horizontal="left"/>
    </xf>
    <xf numFmtId="0" fontId="3" fillId="2" borderId="26" xfId="0" applyFont="1" applyFill="1" applyBorder="1" applyAlignment="1">
      <alignment horizontal="center"/>
    </xf>
    <xf numFmtId="0" fontId="0" fillId="2" borderId="27" xfId="0" applyFill="1" applyBorder="1"/>
    <xf numFmtId="0" fontId="0" fillId="2" borderId="0" xfId="0" applyFill="1" applyBorder="1"/>
    <xf numFmtId="0" fontId="0" fillId="2" borderId="0" xfId="0" applyFill="1" applyBorder="1" applyAlignment="1"/>
    <xf numFmtId="0" fontId="0" fillId="0" borderId="28" xfId="0" applyBorder="1"/>
    <xf numFmtId="0" fontId="0" fillId="2" borderId="0" xfId="0" applyNumberFormat="1" applyFill="1" applyBorder="1" applyAlignment="1"/>
    <xf numFmtId="0" fontId="0" fillId="2" borderId="23" xfId="0" applyFill="1" applyBorder="1"/>
    <xf numFmtId="0" fontId="0" fillId="2" borderId="24" xfId="0" applyFill="1" applyBorder="1"/>
    <xf numFmtId="0" fontId="0" fillId="2" borderId="24" xfId="0" applyFill="1" applyBorder="1" applyAlignment="1"/>
    <xf numFmtId="0" fontId="35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0" fontId="7" fillId="0" borderId="0" xfId="0" applyFont="1" applyBorder="1"/>
    <xf numFmtId="0" fontId="1" fillId="0" borderId="0" xfId="0" applyFont="1" applyBorder="1"/>
    <xf numFmtId="0" fontId="1" fillId="0" borderId="0" xfId="0" applyFont="1" applyFill="1" applyBorder="1" applyAlignment="1"/>
    <xf numFmtId="0" fontId="36" fillId="0" borderId="0" xfId="0" applyFo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/>
              <a:t>Histogram 2.</a:t>
            </a:r>
            <a:r>
              <a:rPr lang="cs-CZ" baseline="0"/>
              <a:t> ročník</a:t>
            </a:r>
            <a:endParaRPr lang="cs-CZ"/>
          </a:p>
        </c:rich>
      </c:tx>
      <c:layout>
        <c:manualLayout>
          <c:xMode val="edge"/>
          <c:yMode val="edge"/>
          <c:x val="0.39306419067558751"/>
          <c:y val="4.054054054054054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497135930071251"/>
          <c:y val="0.26576693485595637"/>
          <c:w val="0.57803549781472663"/>
          <c:h val="0.43243433468087822"/>
        </c:manualLayout>
      </c:layout>
      <c:barChart>
        <c:barDir val="col"/>
        <c:grouping val="clustered"/>
        <c:varyColors val="0"/>
        <c:ser>
          <c:idx val="0"/>
          <c:order val="0"/>
          <c:tx>
            <c:v>experim četnost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'[1]test normality 1'!$I$10:$I$15</c:f>
              <c:numCache>
                <c:formatCode>General</c:formatCode>
                <c:ptCount val="6"/>
                <c:pt idx="0">
                  <c:v>26</c:v>
                </c:pt>
                <c:pt idx="1">
                  <c:v>32</c:v>
                </c:pt>
                <c:pt idx="2">
                  <c:v>38</c:v>
                </c:pt>
                <c:pt idx="3">
                  <c:v>44</c:v>
                </c:pt>
                <c:pt idx="4">
                  <c:v>50</c:v>
                </c:pt>
                <c:pt idx="5">
                  <c:v>56</c:v>
                </c:pt>
              </c:numCache>
            </c:numRef>
          </c:cat>
          <c:val>
            <c:numRef>
              <c:f>'[2]Chi kvadrat test'!$J$10:$J$15</c:f>
              <c:numCache>
                <c:formatCode>General</c:formatCode>
                <c:ptCount val="6"/>
                <c:pt idx="0">
                  <c:v>5</c:v>
                </c:pt>
                <c:pt idx="1">
                  <c:v>5</c:v>
                </c:pt>
                <c:pt idx="2">
                  <c:v>6</c:v>
                </c:pt>
                <c:pt idx="3">
                  <c:v>10</c:v>
                </c:pt>
                <c:pt idx="4">
                  <c:v>5</c:v>
                </c:pt>
                <c:pt idx="5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DA-4ED4-B73B-0A6D10A5CC16}"/>
            </c:ext>
          </c:extLst>
        </c:ser>
        <c:ser>
          <c:idx val="1"/>
          <c:order val="1"/>
          <c:tx>
            <c:v>očekávaná četn</c:v>
          </c:tx>
          <c:invertIfNegative val="0"/>
          <c:cat>
            <c:numRef>
              <c:f>'[1]test normality 1'!$I$10:$I$15</c:f>
              <c:numCache>
                <c:formatCode>General</c:formatCode>
                <c:ptCount val="6"/>
                <c:pt idx="0">
                  <c:v>26</c:v>
                </c:pt>
                <c:pt idx="1">
                  <c:v>32</c:v>
                </c:pt>
                <c:pt idx="2">
                  <c:v>38</c:v>
                </c:pt>
                <c:pt idx="3">
                  <c:v>44</c:v>
                </c:pt>
                <c:pt idx="4">
                  <c:v>50</c:v>
                </c:pt>
                <c:pt idx="5">
                  <c:v>56</c:v>
                </c:pt>
              </c:numCache>
            </c:numRef>
          </c:cat>
          <c:val>
            <c:numRef>
              <c:f>'[2]Chi kvadrat test'!$M$10:$M$15</c:f>
              <c:numCache>
                <c:formatCode>General</c:formatCode>
                <c:ptCount val="6"/>
                <c:pt idx="0">
                  <c:v>2.4039031696307216</c:v>
                </c:pt>
                <c:pt idx="1">
                  <c:v>5.507804422125016</c:v>
                </c:pt>
                <c:pt idx="2">
                  <c:v>8.850345163756538</c:v>
                </c:pt>
                <c:pt idx="3">
                  <c:v>9.975699723115321</c:v>
                </c:pt>
                <c:pt idx="4">
                  <c:v>7.8876724154541433</c:v>
                </c:pt>
                <c:pt idx="5">
                  <c:v>4.3745751059182592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2DA-4ED4-B73B-0A6D10A5CC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5446880"/>
        <c:axId val="295447272"/>
      </c:barChart>
      <c:catAx>
        <c:axId val="2954468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cs-CZ"/>
                  <a:t>bodový zisk</a:t>
                </a:r>
              </a:p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cs-CZ"/>
              </a:p>
            </c:rich>
          </c:tx>
          <c:layout>
            <c:manualLayout>
              <c:xMode val="edge"/>
              <c:yMode val="edge"/>
              <c:x val="0.42774627160044298"/>
              <c:y val="0.8333371166442032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2954472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9544727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cs-CZ"/>
                  <a:t>Četnost - počet studentů</a:t>
                </a:r>
              </a:p>
            </c:rich>
          </c:tx>
          <c:layout>
            <c:manualLayout>
              <c:xMode val="edge"/>
              <c:yMode val="edge"/>
              <c:x val="5.552344240032641E-2"/>
              <c:y val="0.2257270871444099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29544688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wmf"/><Relationship Id="rId2" Type="http://schemas.openxmlformats.org/officeDocument/2006/relationships/image" Target="../media/image7.wmf"/><Relationship Id="rId1" Type="http://schemas.openxmlformats.org/officeDocument/2006/relationships/image" Target="../media/image6.w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0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523874</xdr:colOff>
      <xdr:row>7</xdr:row>
      <xdr:rowOff>73282</xdr:rowOff>
    </xdr:from>
    <xdr:to>
      <xdr:col>10</xdr:col>
      <xdr:colOff>114299</xdr:colOff>
      <xdr:row>9</xdr:row>
      <xdr:rowOff>71438</xdr:rowOff>
    </xdr:to>
    <xdr:pic>
      <xdr:nvPicPr>
        <xdr:cNvPr id="2" name="Obrázek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91074" y="1353442"/>
          <a:ext cx="1419225" cy="3639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528691</xdr:colOff>
      <xdr:row>9</xdr:row>
      <xdr:rowOff>156438</xdr:rowOff>
    </xdr:from>
    <xdr:to>
      <xdr:col>10</xdr:col>
      <xdr:colOff>106362</xdr:colOff>
      <xdr:row>11</xdr:row>
      <xdr:rowOff>147637</xdr:rowOff>
    </xdr:to>
    <xdr:pic>
      <xdr:nvPicPr>
        <xdr:cNvPr id="3" name="Obrázek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95891" y="1802358"/>
          <a:ext cx="1406471" cy="3569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0</xdr:colOff>
      <xdr:row>4</xdr:row>
      <xdr:rowOff>0</xdr:rowOff>
    </xdr:from>
    <xdr:to>
      <xdr:col>17</xdr:col>
      <xdr:colOff>125288</xdr:colOff>
      <xdr:row>7</xdr:row>
      <xdr:rowOff>47003</xdr:rowOff>
    </xdr:to>
    <xdr:sp macro="" textlink="">
      <xdr:nvSpPr>
        <xdr:cNvPr id="4" name="Obdélník 3"/>
        <xdr:cNvSpPr>
          <a:spLocks noRot="1" noChangeAspect="1" noMove="1" noResize="1" noEditPoints="1" noAdjustHandles="1" noChangeArrowheads="1" noChangeShapeType="1" noTextEdit="1"/>
        </xdr:cNvSpPr>
      </xdr:nvSpPr>
      <xdr:spPr>
        <a:xfrm>
          <a:off x="6096000" y="731520"/>
          <a:ext cx="4392488" cy="595643"/>
        </a:xfrm>
        <a:prstGeom prst="rect">
          <a:avLst/>
        </a:prstGeom>
        <a:blipFill rotWithShape="1">
          <a:blip xmlns:r="http://schemas.openxmlformats.org/officeDocument/2006/relationships" r:embed="rId3"/>
          <a:stretch>
            <a:fillRect/>
          </a:stretch>
        </a:blipFill>
      </xdr:spPr>
      <xdr:txBody>
        <a:bodyPr wrap="square"/>
        <a:lstStyle>
          <a:defPPr>
            <a:defRPr lang="cs-CZ"/>
          </a:defPPr>
          <a:lvl1pPr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9pPr>
        </a:lstStyle>
        <a:p>
          <a:pPr>
            <a:defRPr/>
          </a:pPr>
          <a:r>
            <a:rPr lang="cs-CZ">
              <a:noFill/>
            </a:rPr>
            <a:t> </a:t>
          </a:r>
        </a:p>
      </xdr:txBody>
    </xdr:sp>
    <xdr:clientData/>
  </xdr:twoCellAnchor>
  <xdr:twoCellAnchor editAs="oneCell">
    <xdr:from>
      <xdr:col>10</xdr:col>
      <xdr:colOff>514351</xdr:colOff>
      <xdr:row>10</xdr:row>
      <xdr:rowOff>180975</xdr:rowOff>
    </xdr:from>
    <xdr:to>
      <xdr:col>14</xdr:col>
      <xdr:colOff>152400</xdr:colOff>
      <xdr:row>14</xdr:row>
      <xdr:rowOff>154697</xdr:rowOff>
    </xdr:to>
    <xdr:pic>
      <xdr:nvPicPr>
        <xdr:cNvPr id="5" name="Obrázek 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10351" y="2009775"/>
          <a:ext cx="2076449" cy="7052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327660</xdr:colOff>
          <xdr:row>19</xdr:row>
          <xdr:rowOff>129540</xdr:rowOff>
        </xdr:from>
        <xdr:to>
          <xdr:col>9</xdr:col>
          <xdr:colOff>464820</xdr:colOff>
          <xdr:row>23</xdr:row>
          <xdr:rowOff>53340</xdr:rowOff>
        </xdr:to>
        <xdr:sp macro="" textlink="">
          <xdr:nvSpPr>
            <xdr:cNvPr id="7169" name="Object 10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53238</xdr:colOff>
      <xdr:row>14</xdr:row>
      <xdr:rowOff>123824</xdr:rowOff>
    </xdr:from>
    <xdr:to>
      <xdr:col>2</xdr:col>
      <xdr:colOff>776287</xdr:colOff>
      <xdr:row>17</xdr:row>
      <xdr:rowOff>32066</xdr:rowOff>
    </xdr:to>
    <xdr:pic>
      <xdr:nvPicPr>
        <xdr:cNvPr id="2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1578" y="2478404"/>
          <a:ext cx="723049" cy="456882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2</xdr:col>
      <xdr:colOff>797825</xdr:colOff>
      <xdr:row>14</xdr:row>
      <xdr:rowOff>122900</xdr:rowOff>
    </xdr:from>
    <xdr:to>
      <xdr:col>3</xdr:col>
      <xdr:colOff>538163</xdr:colOff>
      <xdr:row>17</xdr:row>
      <xdr:rowOff>13016</xdr:rowOff>
    </xdr:to>
    <xdr:pic>
      <xdr:nvPicPr>
        <xdr:cNvPr id="3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6165" y="2477480"/>
          <a:ext cx="723318" cy="438756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2</xdr:col>
      <xdr:colOff>333375</xdr:colOff>
      <xdr:row>17</xdr:row>
      <xdr:rowOff>47625</xdr:rowOff>
    </xdr:from>
    <xdr:to>
      <xdr:col>3</xdr:col>
      <xdr:colOff>392112</xdr:colOff>
      <xdr:row>20</xdr:row>
      <xdr:rowOff>93980</xdr:rowOff>
    </xdr:to>
    <xdr:pic>
      <xdr:nvPicPr>
        <xdr:cNvPr id="4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91715" y="2905125"/>
          <a:ext cx="1041717" cy="59499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523875</xdr:colOff>
      <xdr:row>10</xdr:row>
      <xdr:rowOff>142875</xdr:rowOff>
    </xdr:from>
    <xdr:to>
      <xdr:col>7</xdr:col>
      <xdr:colOff>6951</xdr:colOff>
      <xdr:row>13</xdr:row>
      <xdr:rowOff>152400</xdr:rowOff>
    </xdr:to>
    <xdr:pic>
      <xdr:nvPicPr>
        <xdr:cNvPr id="2" name="Obrázek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62275" y="1819275"/>
          <a:ext cx="1311876" cy="512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30480</xdr:colOff>
          <xdr:row>35</xdr:row>
          <xdr:rowOff>121920</xdr:rowOff>
        </xdr:from>
        <xdr:to>
          <xdr:col>4</xdr:col>
          <xdr:colOff>83820</xdr:colOff>
          <xdr:row>38</xdr:row>
          <xdr:rowOff>38100</xdr:rowOff>
        </xdr:to>
        <xdr:sp macro="" textlink="">
          <xdr:nvSpPr>
            <xdr:cNvPr id="9217" name="Object 6" hidden="1">
              <a:extLst>
                <a:ext uri="{63B3BB69-23CF-44E3-9099-C40C66FF867C}">
                  <a14:compatExt spid="_x0000_s92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114299</xdr:colOff>
      <xdr:row>3</xdr:row>
      <xdr:rowOff>171450</xdr:rowOff>
    </xdr:from>
    <xdr:to>
      <xdr:col>23</xdr:col>
      <xdr:colOff>561974</xdr:colOff>
      <xdr:row>18</xdr:row>
      <xdr:rowOff>85725</xdr:rowOff>
    </xdr:to>
    <xdr:graphicFrame macro="">
      <xdr:nvGraphicFramePr>
        <xdr:cNvPr id="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nata/statistica/statistika%202013/denni%202014/cviceni%2011%202014%20vypracovan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Renata/statistica/statistika%202020/cviceni%2010%202020%20zpracovan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st normality 1"/>
      <sheetName val="T-test jednost"/>
      <sheetName val="test normality 2"/>
      <sheetName val="kritické hodnoty tabulky"/>
      <sheetName val="Wilc predn"/>
    </sheetNames>
    <sheetDataSet>
      <sheetData sheetId="0">
        <row r="10">
          <cell r="I10">
            <v>26</v>
          </cell>
        </row>
        <row r="11">
          <cell r="I11">
            <v>32</v>
          </cell>
        </row>
        <row r="12">
          <cell r="I12">
            <v>38</v>
          </cell>
        </row>
        <row r="13">
          <cell r="I13">
            <v>44</v>
          </cell>
        </row>
        <row r="14">
          <cell r="I14">
            <v>50</v>
          </cell>
        </row>
        <row r="15">
          <cell r="I15">
            <v>56</v>
          </cell>
        </row>
      </sheetData>
      <sheetData sheetId="1"/>
      <sheetData sheetId="2"/>
      <sheetData sheetId="3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ilcox"/>
      <sheetName val="Kolm Smir 1vyb"/>
      <sheetName val="Kolm Smir 2 vyb"/>
      <sheetName val="Chi kvadrat test"/>
      <sheetName val="krit hodn"/>
    </sheetNames>
    <sheetDataSet>
      <sheetData sheetId="0"/>
      <sheetData sheetId="1"/>
      <sheetData sheetId="2"/>
      <sheetData sheetId="3">
        <row r="10">
          <cell r="J10">
            <v>5</v>
          </cell>
          <cell r="M10">
            <v>2.4039031696307216</v>
          </cell>
        </row>
        <row r="11">
          <cell r="J11">
            <v>5</v>
          </cell>
          <cell r="M11">
            <v>5.507804422125016</v>
          </cell>
        </row>
        <row r="12">
          <cell r="J12">
            <v>6</v>
          </cell>
          <cell r="M12">
            <v>8.850345163756538</v>
          </cell>
        </row>
        <row r="13">
          <cell r="J13">
            <v>10</v>
          </cell>
          <cell r="M13">
            <v>9.975699723115321</v>
          </cell>
        </row>
        <row r="14">
          <cell r="J14">
            <v>5</v>
          </cell>
          <cell r="M14">
            <v>7.8876724154541433</v>
          </cell>
        </row>
        <row r="15">
          <cell r="J15">
            <v>8</v>
          </cell>
          <cell r="M15">
            <v>4.3745751059182592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6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Relationship Id="rId4" Type="http://schemas.openxmlformats.org/officeDocument/2006/relationships/image" Target="../media/image5.emf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2.bin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5.xml"/><Relationship Id="rId4" Type="http://schemas.openxmlformats.org/officeDocument/2006/relationships/image" Target="../media/image10.emf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7"/>
  <sheetViews>
    <sheetView tabSelected="1" workbookViewId="0">
      <selection sqref="A1:XFD1048576"/>
    </sheetView>
  </sheetViews>
  <sheetFormatPr defaultRowHeight="14.4" x14ac:dyDescent="0.3"/>
  <cols>
    <col min="4" max="4" width="8.88671875" style="1"/>
    <col min="7" max="7" width="10.44140625" customWidth="1"/>
    <col min="8" max="8" width="11" customWidth="1"/>
    <col min="9" max="9" width="10.6640625" customWidth="1"/>
    <col min="10" max="10" width="15.109375" customWidth="1"/>
    <col min="11" max="11" width="11.5546875" customWidth="1"/>
    <col min="12" max="12" width="12.5546875" customWidth="1"/>
    <col min="13" max="13" width="15.44140625" customWidth="1"/>
    <col min="264" max="264" width="11" customWidth="1"/>
    <col min="265" max="265" width="10.6640625" customWidth="1"/>
    <col min="266" max="266" width="11.44140625" customWidth="1"/>
    <col min="267" max="267" width="11.88671875" customWidth="1"/>
    <col min="268" max="268" width="11.5546875" customWidth="1"/>
    <col min="269" max="269" width="15.88671875" customWidth="1"/>
    <col min="520" max="520" width="11" customWidth="1"/>
    <col min="521" max="521" width="10.6640625" customWidth="1"/>
    <col min="522" max="522" width="11.44140625" customWidth="1"/>
    <col min="523" max="523" width="11.88671875" customWidth="1"/>
    <col min="524" max="524" width="11.5546875" customWidth="1"/>
    <col min="525" max="525" width="15.88671875" customWidth="1"/>
    <col min="776" max="776" width="11" customWidth="1"/>
    <col min="777" max="777" width="10.6640625" customWidth="1"/>
    <col min="778" max="778" width="11.44140625" customWidth="1"/>
    <col min="779" max="779" width="11.88671875" customWidth="1"/>
    <col min="780" max="780" width="11.5546875" customWidth="1"/>
    <col min="781" max="781" width="15.88671875" customWidth="1"/>
    <col min="1032" max="1032" width="11" customWidth="1"/>
    <col min="1033" max="1033" width="10.6640625" customWidth="1"/>
    <col min="1034" max="1034" width="11.44140625" customWidth="1"/>
    <col min="1035" max="1035" width="11.88671875" customWidth="1"/>
    <col min="1036" max="1036" width="11.5546875" customWidth="1"/>
    <col min="1037" max="1037" width="15.88671875" customWidth="1"/>
    <col min="1288" max="1288" width="11" customWidth="1"/>
    <col min="1289" max="1289" width="10.6640625" customWidth="1"/>
    <col min="1290" max="1290" width="11.44140625" customWidth="1"/>
    <col min="1291" max="1291" width="11.88671875" customWidth="1"/>
    <col min="1292" max="1292" width="11.5546875" customWidth="1"/>
    <col min="1293" max="1293" width="15.88671875" customWidth="1"/>
    <col min="1544" max="1544" width="11" customWidth="1"/>
    <col min="1545" max="1545" width="10.6640625" customWidth="1"/>
    <col min="1546" max="1546" width="11.44140625" customWidth="1"/>
    <col min="1547" max="1547" width="11.88671875" customWidth="1"/>
    <col min="1548" max="1548" width="11.5546875" customWidth="1"/>
    <col min="1549" max="1549" width="15.88671875" customWidth="1"/>
    <col min="1800" max="1800" width="11" customWidth="1"/>
    <col min="1801" max="1801" width="10.6640625" customWidth="1"/>
    <col min="1802" max="1802" width="11.44140625" customWidth="1"/>
    <col min="1803" max="1803" width="11.88671875" customWidth="1"/>
    <col min="1804" max="1804" width="11.5546875" customWidth="1"/>
    <col min="1805" max="1805" width="15.88671875" customWidth="1"/>
    <col min="2056" max="2056" width="11" customWidth="1"/>
    <col min="2057" max="2057" width="10.6640625" customWidth="1"/>
    <col min="2058" max="2058" width="11.44140625" customWidth="1"/>
    <col min="2059" max="2059" width="11.88671875" customWidth="1"/>
    <col min="2060" max="2060" width="11.5546875" customWidth="1"/>
    <col min="2061" max="2061" width="15.88671875" customWidth="1"/>
    <col min="2312" max="2312" width="11" customWidth="1"/>
    <col min="2313" max="2313" width="10.6640625" customWidth="1"/>
    <col min="2314" max="2314" width="11.44140625" customWidth="1"/>
    <col min="2315" max="2315" width="11.88671875" customWidth="1"/>
    <col min="2316" max="2316" width="11.5546875" customWidth="1"/>
    <col min="2317" max="2317" width="15.88671875" customWidth="1"/>
    <col min="2568" max="2568" width="11" customWidth="1"/>
    <col min="2569" max="2569" width="10.6640625" customWidth="1"/>
    <col min="2570" max="2570" width="11.44140625" customWidth="1"/>
    <col min="2571" max="2571" width="11.88671875" customWidth="1"/>
    <col min="2572" max="2572" width="11.5546875" customWidth="1"/>
    <col min="2573" max="2573" width="15.88671875" customWidth="1"/>
    <col min="2824" max="2824" width="11" customWidth="1"/>
    <col min="2825" max="2825" width="10.6640625" customWidth="1"/>
    <col min="2826" max="2826" width="11.44140625" customWidth="1"/>
    <col min="2827" max="2827" width="11.88671875" customWidth="1"/>
    <col min="2828" max="2828" width="11.5546875" customWidth="1"/>
    <col min="2829" max="2829" width="15.88671875" customWidth="1"/>
    <col min="3080" max="3080" width="11" customWidth="1"/>
    <col min="3081" max="3081" width="10.6640625" customWidth="1"/>
    <col min="3082" max="3082" width="11.44140625" customWidth="1"/>
    <col min="3083" max="3083" width="11.88671875" customWidth="1"/>
    <col min="3084" max="3084" width="11.5546875" customWidth="1"/>
    <col min="3085" max="3085" width="15.88671875" customWidth="1"/>
    <col min="3336" max="3336" width="11" customWidth="1"/>
    <col min="3337" max="3337" width="10.6640625" customWidth="1"/>
    <col min="3338" max="3338" width="11.44140625" customWidth="1"/>
    <col min="3339" max="3339" width="11.88671875" customWidth="1"/>
    <col min="3340" max="3340" width="11.5546875" customWidth="1"/>
    <col min="3341" max="3341" width="15.88671875" customWidth="1"/>
    <col min="3592" max="3592" width="11" customWidth="1"/>
    <col min="3593" max="3593" width="10.6640625" customWidth="1"/>
    <col min="3594" max="3594" width="11.44140625" customWidth="1"/>
    <col min="3595" max="3595" width="11.88671875" customWidth="1"/>
    <col min="3596" max="3596" width="11.5546875" customWidth="1"/>
    <col min="3597" max="3597" width="15.88671875" customWidth="1"/>
    <col min="3848" max="3848" width="11" customWidth="1"/>
    <col min="3849" max="3849" width="10.6640625" customWidth="1"/>
    <col min="3850" max="3850" width="11.44140625" customWidth="1"/>
    <col min="3851" max="3851" width="11.88671875" customWidth="1"/>
    <col min="3852" max="3852" width="11.5546875" customWidth="1"/>
    <col min="3853" max="3853" width="15.88671875" customWidth="1"/>
    <col min="4104" max="4104" width="11" customWidth="1"/>
    <col min="4105" max="4105" width="10.6640625" customWidth="1"/>
    <col min="4106" max="4106" width="11.44140625" customWidth="1"/>
    <col min="4107" max="4107" width="11.88671875" customWidth="1"/>
    <col min="4108" max="4108" width="11.5546875" customWidth="1"/>
    <col min="4109" max="4109" width="15.88671875" customWidth="1"/>
    <col min="4360" max="4360" width="11" customWidth="1"/>
    <col min="4361" max="4361" width="10.6640625" customWidth="1"/>
    <col min="4362" max="4362" width="11.44140625" customWidth="1"/>
    <col min="4363" max="4363" width="11.88671875" customWidth="1"/>
    <col min="4364" max="4364" width="11.5546875" customWidth="1"/>
    <col min="4365" max="4365" width="15.88671875" customWidth="1"/>
    <col min="4616" max="4616" width="11" customWidth="1"/>
    <col min="4617" max="4617" width="10.6640625" customWidth="1"/>
    <col min="4618" max="4618" width="11.44140625" customWidth="1"/>
    <col min="4619" max="4619" width="11.88671875" customWidth="1"/>
    <col min="4620" max="4620" width="11.5546875" customWidth="1"/>
    <col min="4621" max="4621" width="15.88671875" customWidth="1"/>
    <col min="4872" max="4872" width="11" customWidth="1"/>
    <col min="4873" max="4873" width="10.6640625" customWidth="1"/>
    <col min="4874" max="4874" width="11.44140625" customWidth="1"/>
    <col min="4875" max="4875" width="11.88671875" customWidth="1"/>
    <col min="4876" max="4876" width="11.5546875" customWidth="1"/>
    <col min="4877" max="4877" width="15.88671875" customWidth="1"/>
    <col min="5128" max="5128" width="11" customWidth="1"/>
    <col min="5129" max="5129" width="10.6640625" customWidth="1"/>
    <col min="5130" max="5130" width="11.44140625" customWidth="1"/>
    <col min="5131" max="5131" width="11.88671875" customWidth="1"/>
    <col min="5132" max="5132" width="11.5546875" customWidth="1"/>
    <col min="5133" max="5133" width="15.88671875" customWidth="1"/>
    <col min="5384" max="5384" width="11" customWidth="1"/>
    <col min="5385" max="5385" width="10.6640625" customWidth="1"/>
    <col min="5386" max="5386" width="11.44140625" customWidth="1"/>
    <col min="5387" max="5387" width="11.88671875" customWidth="1"/>
    <col min="5388" max="5388" width="11.5546875" customWidth="1"/>
    <col min="5389" max="5389" width="15.88671875" customWidth="1"/>
    <col min="5640" max="5640" width="11" customWidth="1"/>
    <col min="5641" max="5641" width="10.6640625" customWidth="1"/>
    <col min="5642" max="5642" width="11.44140625" customWidth="1"/>
    <col min="5643" max="5643" width="11.88671875" customWidth="1"/>
    <col min="5644" max="5644" width="11.5546875" customWidth="1"/>
    <col min="5645" max="5645" width="15.88671875" customWidth="1"/>
    <col min="5896" max="5896" width="11" customWidth="1"/>
    <col min="5897" max="5897" width="10.6640625" customWidth="1"/>
    <col min="5898" max="5898" width="11.44140625" customWidth="1"/>
    <col min="5899" max="5899" width="11.88671875" customWidth="1"/>
    <col min="5900" max="5900" width="11.5546875" customWidth="1"/>
    <col min="5901" max="5901" width="15.88671875" customWidth="1"/>
    <col min="6152" max="6152" width="11" customWidth="1"/>
    <col min="6153" max="6153" width="10.6640625" customWidth="1"/>
    <col min="6154" max="6154" width="11.44140625" customWidth="1"/>
    <col min="6155" max="6155" width="11.88671875" customWidth="1"/>
    <col min="6156" max="6156" width="11.5546875" customWidth="1"/>
    <col min="6157" max="6157" width="15.88671875" customWidth="1"/>
    <col min="6408" max="6408" width="11" customWidth="1"/>
    <col min="6409" max="6409" width="10.6640625" customWidth="1"/>
    <col min="6410" max="6410" width="11.44140625" customWidth="1"/>
    <col min="6411" max="6411" width="11.88671875" customWidth="1"/>
    <col min="6412" max="6412" width="11.5546875" customWidth="1"/>
    <col min="6413" max="6413" width="15.88671875" customWidth="1"/>
    <col min="6664" max="6664" width="11" customWidth="1"/>
    <col min="6665" max="6665" width="10.6640625" customWidth="1"/>
    <col min="6666" max="6666" width="11.44140625" customWidth="1"/>
    <col min="6667" max="6667" width="11.88671875" customWidth="1"/>
    <col min="6668" max="6668" width="11.5546875" customWidth="1"/>
    <col min="6669" max="6669" width="15.88671875" customWidth="1"/>
    <col min="6920" max="6920" width="11" customWidth="1"/>
    <col min="6921" max="6921" width="10.6640625" customWidth="1"/>
    <col min="6922" max="6922" width="11.44140625" customWidth="1"/>
    <col min="6923" max="6923" width="11.88671875" customWidth="1"/>
    <col min="6924" max="6924" width="11.5546875" customWidth="1"/>
    <col min="6925" max="6925" width="15.88671875" customWidth="1"/>
    <col min="7176" max="7176" width="11" customWidth="1"/>
    <col min="7177" max="7177" width="10.6640625" customWidth="1"/>
    <col min="7178" max="7178" width="11.44140625" customWidth="1"/>
    <col min="7179" max="7179" width="11.88671875" customWidth="1"/>
    <col min="7180" max="7180" width="11.5546875" customWidth="1"/>
    <col min="7181" max="7181" width="15.88671875" customWidth="1"/>
    <col min="7432" max="7432" width="11" customWidth="1"/>
    <col min="7433" max="7433" width="10.6640625" customWidth="1"/>
    <col min="7434" max="7434" width="11.44140625" customWidth="1"/>
    <col min="7435" max="7435" width="11.88671875" customWidth="1"/>
    <col min="7436" max="7436" width="11.5546875" customWidth="1"/>
    <col min="7437" max="7437" width="15.88671875" customWidth="1"/>
    <col min="7688" max="7688" width="11" customWidth="1"/>
    <col min="7689" max="7689" width="10.6640625" customWidth="1"/>
    <col min="7690" max="7690" width="11.44140625" customWidth="1"/>
    <col min="7691" max="7691" width="11.88671875" customWidth="1"/>
    <col min="7692" max="7692" width="11.5546875" customWidth="1"/>
    <col min="7693" max="7693" width="15.88671875" customWidth="1"/>
    <col min="7944" max="7944" width="11" customWidth="1"/>
    <col min="7945" max="7945" width="10.6640625" customWidth="1"/>
    <col min="7946" max="7946" width="11.44140625" customWidth="1"/>
    <col min="7947" max="7947" width="11.88671875" customWidth="1"/>
    <col min="7948" max="7948" width="11.5546875" customWidth="1"/>
    <col min="7949" max="7949" width="15.88671875" customWidth="1"/>
    <col min="8200" max="8200" width="11" customWidth="1"/>
    <col min="8201" max="8201" width="10.6640625" customWidth="1"/>
    <col min="8202" max="8202" width="11.44140625" customWidth="1"/>
    <col min="8203" max="8203" width="11.88671875" customWidth="1"/>
    <col min="8204" max="8204" width="11.5546875" customWidth="1"/>
    <col min="8205" max="8205" width="15.88671875" customWidth="1"/>
    <col min="8456" max="8456" width="11" customWidth="1"/>
    <col min="8457" max="8457" width="10.6640625" customWidth="1"/>
    <col min="8458" max="8458" width="11.44140625" customWidth="1"/>
    <col min="8459" max="8459" width="11.88671875" customWidth="1"/>
    <col min="8460" max="8460" width="11.5546875" customWidth="1"/>
    <col min="8461" max="8461" width="15.88671875" customWidth="1"/>
    <col min="8712" max="8712" width="11" customWidth="1"/>
    <col min="8713" max="8713" width="10.6640625" customWidth="1"/>
    <col min="8714" max="8714" width="11.44140625" customWidth="1"/>
    <col min="8715" max="8715" width="11.88671875" customWidth="1"/>
    <col min="8716" max="8716" width="11.5546875" customWidth="1"/>
    <col min="8717" max="8717" width="15.88671875" customWidth="1"/>
    <col min="8968" max="8968" width="11" customWidth="1"/>
    <col min="8969" max="8969" width="10.6640625" customWidth="1"/>
    <col min="8970" max="8970" width="11.44140625" customWidth="1"/>
    <col min="8971" max="8971" width="11.88671875" customWidth="1"/>
    <col min="8972" max="8972" width="11.5546875" customWidth="1"/>
    <col min="8973" max="8973" width="15.88671875" customWidth="1"/>
    <col min="9224" max="9224" width="11" customWidth="1"/>
    <col min="9225" max="9225" width="10.6640625" customWidth="1"/>
    <col min="9226" max="9226" width="11.44140625" customWidth="1"/>
    <col min="9227" max="9227" width="11.88671875" customWidth="1"/>
    <col min="9228" max="9228" width="11.5546875" customWidth="1"/>
    <col min="9229" max="9229" width="15.88671875" customWidth="1"/>
    <col min="9480" max="9480" width="11" customWidth="1"/>
    <col min="9481" max="9481" width="10.6640625" customWidth="1"/>
    <col min="9482" max="9482" width="11.44140625" customWidth="1"/>
    <col min="9483" max="9483" width="11.88671875" customWidth="1"/>
    <col min="9484" max="9484" width="11.5546875" customWidth="1"/>
    <col min="9485" max="9485" width="15.88671875" customWidth="1"/>
    <col min="9736" max="9736" width="11" customWidth="1"/>
    <col min="9737" max="9737" width="10.6640625" customWidth="1"/>
    <col min="9738" max="9738" width="11.44140625" customWidth="1"/>
    <col min="9739" max="9739" width="11.88671875" customWidth="1"/>
    <col min="9740" max="9740" width="11.5546875" customWidth="1"/>
    <col min="9741" max="9741" width="15.88671875" customWidth="1"/>
    <col min="9992" max="9992" width="11" customWidth="1"/>
    <col min="9993" max="9993" width="10.6640625" customWidth="1"/>
    <col min="9994" max="9994" width="11.44140625" customWidth="1"/>
    <col min="9995" max="9995" width="11.88671875" customWidth="1"/>
    <col min="9996" max="9996" width="11.5546875" customWidth="1"/>
    <col min="9997" max="9997" width="15.88671875" customWidth="1"/>
    <col min="10248" max="10248" width="11" customWidth="1"/>
    <col min="10249" max="10249" width="10.6640625" customWidth="1"/>
    <col min="10250" max="10250" width="11.44140625" customWidth="1"/>
    <col min="10251" max="10251" width="11.88671875" customWidth="1"/>
    <col min="10252" max="10252" width="11.5546875" customWidth="1"/>
    <col min="10253" max="10253" width="15.88671875" customWidth="1"/>
    <col min="10504" max="10504" width="11" customWidth="1"/>
    <col min="10505" max="10505" width="10.6640625" customWidth="1"/>
    <col min="10506" max="10506" width="11.44140625" customWidth="1"/>
    <col min="10507" max="10507" width="11.88671875" customWidth="1"/>
    <col min="10508" max="10508" width="11.5546875" customWidth="1"/>
    <col min="10509" max="10509" width="15.88671875" customWidth="1"/>
    <col min="10760" max="10760" width="11" customWidth="1"/>
    <col min="10761" max="10761" width="10.6640625" customWidth="1"/>
    <col min="10762" max="10762" width="11.44140625" customWidth="1"/>
    <col min="10763" max="10763" width="11.88671875" customWidth="1"/>
    <col min="10764" max="10764" width="11.5546875" customWidth="1"/>
    <col min="10765" max="10765" width="15.88671875" customWidth="1"/>
    <col min="11016" max="11016" width="11" customWidth="1"/>
    <col min="11017" max="11017" width="10.6640625" customWidth="1"/>
    <col min="11018" max="11018" width="11.44140625" customWidth="1"/>
    <col min="11019" max="11019" width="11.88671875" customWidth="1"/>
    <col min="11020" max="11020" width="11.5546875" customWidth="1"/>
    <col min="11021" max="11021" width="15.88671875" customWidth="1"/>
    <col min="11272" max="11272" width="11" customWidth="1"/>
    <col min="11273" max="11273" width="10.6640625" customWidth="1"/>
    <col min="11274" max="11274" width="11.44140625" customWidth="1"/>
    <col min="11275" max="11275" width="11.88671875" customWidth="1"/>
    <col min="11276" max="11276" width="11.5546875" customWidth="1"/>
    <col min="11277" max="11277" width="15.88671875" customWidth="1"/>
    <col min="11528" max="11528" width="11" customWidth="1"/>
    <col min="11529" max="11529" width="10.6640625" customWidth="1"/>
    <col min="11530" max="11530" width="11.44140625" customWidth="1"/>
    <col min="11531" max="11531" width="11.88671875" customWidth="1"/>
    <col min="11532" max="11532" width="11.5546875" customWidth="1"/>
    <col min="11533" max="11533" width="15.88671875" customWidth="1"/>
    <col min="11784" max="11784" width="11" customWidth="1"/>
    <col min="11785" max="11785" width="10.6640625" customWidth="1"/>
    <col min="11786" max="11786" width="11.44140625" customWidth="1"/>
    <col min="11787" max="11787" width="11.88671875" customWidth="1"/>
    <col min="11788" max="11788" width="11.5546875" customWidth="1"/>
    <col min="11789" max="11789" width="15.88671875" customWidth="1"/>
    <col min="12040" max="12040" width="11" customWidth="1"/>
    <col min="12041" max="12041" width="10.6640625" customWidth="1"/>
    <col min="12042" max="12042" width="11.44140625" customWidth="1"/>
    <col min="12043" max="12043" width="11.88671875" customWidth="1"/>
    <col min="12044" max="12044" width="11.5546875" customWidth="1"/>
    <col min="12045" max="12045" width="15.88671875" customWidth="1"/>
    <col min="12296" max="12296" width="11" customWidth="1"/>
    <col min="12297" max="12297" width="10.6640625" customWidth="1"/>
    <col min="12298" max="12298" width="11.44140625" customWidth="1"/>
    <col min="12299" max="12299" width="11.88671875" customWidth="1"/>
    <col min="12300" max="12300" width="11.5546875" customWidth="1"/>
    <col min="12301" max="12301" width="15.88671875" customWidth="1"/>
    <col min="12552" max="12552" width="11" customWidth="1"/>
    <col min="12553" max="12553" width="10.6640625" customWidth="1"/>
    <col min="12554" max="12554" width="11.44140625" customWidth="1"/>
    <col min="12555" max="12555" width="11.88671875" customWidth="1"/>
    <col min="12556" max="12556" width="11.5546875" customWidth="1"/>
    <col min="12557" max="12557" width="15.88671875" customWidth="1"/>
    <col min="12808" max="12808" width="11" customWidth="1"/>
    <col min="12809" max="12809" width="10.6640625" customWidth="1"/>
    <col min="12810" max="12810" width="11.44140625" customWidth="1"/>
    <col min="12811" max="12811" width="11.88671875" customWidth="1"/>
    <col min="12812" max="12812" width="11.5546875" customWidth="1"/>
    <col min="12813" max="12813" width="15.88671875" customWidth="1"/>
    <col min="13064" max="13064" width="11" customWidth="1"/>
    <col min="13065" max="13065" width="10.6640625" customWidth="1"/>
    <col min="13066" max="13066" width="11.44140625" customWidth="1"/>
    <col min="13067" max="13067" width="11.88671875" customWidth="1"/>
    <col min="13068" max="13068" width="11.5546875" customWidth="1"/>
    <col min="13069" max="13069" width="15.88671875" customWidth="1"/>
    <col min="13320" max="13320" width="11" customWidth="1"/>
    <col min="13321" max="13321" width="10.6640625" customWidth="1"/>
    <col min="13322" max="13322" width="11.44140625" customWidth="1"/>
    <col min="13323" max="13323" width="11.88671875" customWidth="1"/>
    <col min="13324" max="13324" width="11.5546875" customWidth="1"/>
    <col min="13325" max="13325" width="15.88671875" customWidth="1"/>
    <col min="13576" max="13576" width="11" customWidth="1"/>
    <col min="13577" max="13577" width="10.6640625" customWidth="1"/>
    <col min="13578" max="13578" width="11.44140625" customWidth="1"/>
    <col min="13579" max="13579" width="11.88671875" customWidth="1"/>
    <col min="13580" max="13580" width="11.5546875" customWidth="1"/>
    <col min="13581" max="13581" width="15.88671875" customWidth="1"/>
    <col min="13832" max="13832" width="11" customWidth="1"/>
    <col min="13833" max="13833" width="10.6640625" customWidth="1"/>
    <col min="13834" max="13834" width="11.44140625" customWidth="1"/>
    <col min="13835" max="13835" width="11.88671875" customWidth="1"/>
    <col min="13836" max="13836" width="11.5546875" customWidth="1"/>
    <col min="13837" max="13837" width="15.88671875" customWidth="1"/>
    <col min="14088" max="14088" width="11" customWidth="1"/>
    <col min="14089" max="14089" width="10.6640625" customWidth="1"/>
    <col min="14090" max="14090" width="11.44140625" customWidth="1"/>
    <col min="14091" max="14091" width="11.88671875" customWidth="1"/>
    <col min="14092" max="14092" width="11.5546875" customWidth="1"/>
    <col min="14093" max="14093" width="15.88671875" customWidth="1"/>
    <col min="14344" max="14344" width="11" customWidth="1"/>
    <col min="14345" max="14345" width="10.6640625" customWidth="1"/>
    <col min="14346" max="14346" width="11.44140625" customWidth="1"/>
    <col min="14347" max="14347" width="11.88671875" customWidth="1"/>
    <col min="14348" max="14348" width="11.5546875" customWidth="1"/>
    <col min="14349" max="14349" width="15.88671875" customWidth="1"/>
    <col min="14600" max="14600" width="11" customWidth="1"/>
    <col min="14601" max="14601" width="10.6640625" customWidth="1"/>
    <col min="14602" max="14602" width="11.44140625" customWidth="1"/>
    <col min="14603" max="14603" width="11.88671875" customWidth="1"/>
    <col min="14604" max="14604" width="11.5546875" customWidth="1"/>
    <col min="14605" max="14605" width="15.88671875" customWidth="1"/>
    <col min="14856" max="14856" width="11" customWidth="1"/>
    <col min="14857" max="14857" width="10.6640625" customWidth="1"/>
    <col min="14858" max="14858" width="11.44140625" customWidth="1"/>
    <col min="14859" max="14859" width="11.88671875" customWidth="1"/>
    <col min="14860" max="14860" width="11.5546875" customWidth="1"/>
    <col min="14861" max="14861" width="15.88671875" customWidth="1"/>
    <col min="15112" max="15112" width="11" customWidth="1"/>
    <col min="15113" max="15113" width="10.6640625" customWidth="1"/>
    <col min="15114" max="15114" width="11.44140625" customWidth="1"/>
    <col min="15115" max="15115" width="11.88671875" customWidth="1"/>
    <col min="15116" max="15116" width="11.5546875" customWidth="1"/>
    <col min="15117" max="15117" width="15.88671875" customWidth="1"/>
    <col min="15368" max="15368" width="11" customWidth="1"/>
    <col min="15369" max="15369" width="10.6640625" customWidth="1"/>
    <col min="15370" max="15370" width="11.44140625" customWidth="1"/>
    <col min="15371" max="15371" width="11.88671875" customWidth="1"/>
    <col min="15372" max="15372" width="11.5546875" customWidth="1"/>
    <col min="15373" max="15373" width="15.88671875" customWidth="1"/>
    <col min="15624" max="15624" width="11" customWidth="1"/>
    <col min="15625" max="15625" width="10.6640625" customWidth="1"/>
    <col min="15626" max="15626" width="11.44140625" customWidth="1"/>
    <col min="15627" max="15627" width="11.88671875" customWidth="1"/>
    <col min="15628" max="15628" width="11.5546875" customWidth="1"/>
    <col min="15629" max="15629" width="15.88671875" customWidth="1"/>
    <col min="15880" max="15880" width="11" customWidth="1"/>
    <col min="15881" max="15881" width="10.6640625" customWidth="1"/>
    <col min="15882" max="15882" width="11.44140625" customWidth="1"/>
    <col min="15883" max="15883" width="11.88671875" customWidth="1"/>
    <col min="15884" max="15884" width="11.5546875" customWidth="1"/>
    <col min="15885" max="15885" width="15.88671875" customWidth="1"/>
    <col min="16136" max="16136" width="11" customWidth="1"/>
    <col min="16137" max="16137" width="10.6640625" customWidth="1"/>
    <col min="16138" max="16138" width="11.44140625" customWidth="1"/>
    <col min="16139" max="16139" width="11.88671875" customWidth="1"/>
    <col min="16140" max="16140" width="11.5546875" customWidth="1"/>
    <col min="16141" max="16141" width="15.88671875" customWidth="1"/>
  </cols>
  <sheetData>
    <row r="1" spans="1:27" x14ac:dyDescent="0.3">
      <c r="A1" t="s">
        <v>0</v>
      </c>
    </row>
    <row r="2" spans="1:27" x14ac:dyDescent="0.3">
      <c r="A2" t="s">
        <v>1</v>
      </c>
    </row>
    <row r="3" spans="1:27" x14ac:dyDescent="0.3">
      <c r="A3" t="s">
        <v>2</v>
      </c>
      <c r="G3" s="2"/>
      <c r="H3" s="3"/>
      <c r="I3" s="3"/>
      <c r="J3" s="3"/>
      <c r="K3" s="3"/>
      <c r="L3" s="3"/>
      <c r="M3" s="2"/>
    </row>
    <row r="4" spans="1:27" x14ac:dyDescent="0.3">
      <c r="G4" s="2"/>
      <c r="H4" s="3"/>
      <c r="I4" s="3"/>
      <c r="J4" s="3"/>
      <c r="K4" s="3"/>
      <c r="L4" s="3"/>
      <c r="M4" s="2"/>
    </row>
    <row r="5" spans="1:27" x14ac:dyDescent="0.3">
      <c r="E5" s="4"/>
      <c r="F5" s="5"/>
      <c r="G5" s="6"/>
      <c r="J5" s="7"/>
      <c r="K5" s="7"/>
      <c r="L5" s="8"/>
      <c r="M5" s="9"/>
    </row>
    <row r="6" spans="1:27" x14ac:dyDescent="0.3">
      <c r="B6" s="10">
        <v>1</v>
      </c>
      <c r="C6" s="10">
        <v>330</v>
      </c>
      <c r="E6" s="1"/>
      <c r="G6" s="2"/>
      <c r="L6" s="7"/>
      <c r="M6" s="2"/>
    </row>
    <row r="7" spans="1:27" x14ac:dyDescent="0.3">
      <c r="B7" s="10">
        <v>2</v>
      </c>
      <c r="C7" s="10">
        <v>331</v>
      </c>
      <c r="E7" s="1"/>
      <c r="G7" s="2"/>
      <c r="J7" s="11"/>
      <c r="K7" s="11"/>
      <c r="L7" s="7"/>
      <c r="M7" s="2"/>
      <c r="Z7" s="4"/>
      <c r="AA7" s="4"/>
    </row>
    <row r="8" spans="1:27" x14ac:dyDescent="0.3">
      <c r="B8" s="10">
        <v>3</v>
      </c>
      <c r="C8" s="10">
        <v>328</v>
      </c>
      <c r="E8" s="1"/>
      <c r="G8" s="2"/>
      <c r="J8" s="11"/>
      <c r="K8" s="11"/>
      <c r="L8" s="7"/>
      <c r="M8" s="2"/>
      <c r="Z8" s="12"/>
      <c r="AA8" s="12"/>
    </row>
    <row r="9" spans="1:27" x14ac:dyDescent="0.3">
      <c r="B9" s="10">
        <v>4</v>
      </c>
      <c r="C9" s="10">
        <v>352</v>
      </c>
      <c r="E9" s="1"/>
      <c r="G9" s="2"/>
      <c r="H9" s="13"/>
      <c r="I9" s="11"/>
      <c r="J9" s="11"/>
      <c r="K9" s="11"/>
      <c r="L9" s="7"/>
      <c r="M9" s="2"/>
      <c r="Z9" s="14"/>
      <c r="AA9" s="14"/>
    </row>
    <row r="10" spans="1:27" x14ac:dyDescent="0.3">
      <c r="B10" s="10">
        <v>5</v>
      </c>
      <c r="C10" s="10">
        <v>315</v>
      </c>
      <c r="E10" s="1"/>
      <c r="G10" s="6"/>
      <c r="H10" s="13"/>
      <c r="I10" s="11"/>
      <c r="J10" s="15" t="s">
        <v>3</v>
      </c>
      <c r="K10" s="16" t="s">
        <v>4</v>
      </c>
      <c r="L10" s="17" t="s">
        <v>5</v>
      </c>
      <c r="M10" s="18" t="s">
        <v>6</v>
      </c>
      <c r="Z10" s="14"/>
      <c r="AA10" s="14"/>
    </row>
    <row r="11" spans="1:27" x14ac:dyDescent="0.3">
      <c r="B11" s="10">
        <v>6</v>
      </c>
      <c r="C11" s="10">
        <v>318</v>
      </c>
      <c r="E11" s="1"/>
      <c r="G11" s="19" t="s">
        <v>7</v>
      </c>
      <c r="H11" s="11" t="s">
        <v>8</v>
      </c>
      <c r="I11" s="11" t="s">
        <v>9</v>
      </c>
      <c r="J11" s="20" t="s">
        <v>10</v>
      </c>
      <c r="K11" s="21" t="s">
        <v>11</v>
      </c>
      <c r="L11" s="22"/>
      <c r="M11" s="23"/>
      <c r="Z11" s="14"/>
      <c r="AA11" s="14"/>
    </row>
    <row r="12" spans="1:27" x14ac:dyDescent="0.3">
      <c r="B12" s="10">
        <v>7</v>
      </c>
      <c r="C12" s="10">
        <v>354</v>
      </c>
      <c r="E12" s="1"/>
      <c r="G12" s="24" t="s">
        <v>12</v>
      </c>
      <c r="H12" s="25" t="s">
        <v>13</v>
      </c>
      <c r="I12" s="26" t="s">
        <v>14</v>
      </c>
      <c r="J12" s="27" t="s">
        <v>15</v>
      </c>
      <c r="K12" s="28" t="s">
        <v>16</v>
      </c>
      <c r="L12" s="29" t="s">
        <v>17</v>
      </c>
      <c r="M12" s="30" t="s">
        <v>18</v>
      </c>
      <c r="Z12" s="14"/>
      <c r="AA12" s="14"/>
    </row>
    <row r="13" spans="1:27" x14ac:dyDescent="0.3">
      <c r="B13" s="10">
        <v>8</v>
      </c>
      <c r="C13" s="10">
        <v>364</v>
      </c>
      <c r="E13" s="1"/>
      <c r="G13" s="31"/>
      <c r="H13" s="32"/>
      <c r="I13" s="32"/>
      <c r="J13" s="33"/>
      <c r="K13" s="4"/>
      <c r="L13" s="7"/>
      <c r="M13" s="6"/>
      <c r="Z13" s="14"/>
      <c r="AA13" s="14"/>
    </row>
    <row r="14" spans="1:27" x14ac:dyDescent="0.3">
      <c r="B14" s="10">
        <v>9</v>
      </c>
      <c r="C14" s="10">
        <v>341</v>
      </c>
      <c r="E14" s="1"/>
      <c r="G14" s="31"/>
      <c r="H14" s="32"/>
      <c r="I14" s="32"/>
      <c r="J14" s="33"/>
      <c r="K14" s="4"/>
      <c r="L14" s="7"/>
      <c r="M14" s="6"/>
      <c r="Z14" s="14"/>
      <c r="AA14" s="14"/>
    </row>
    <row r="15" spans="1:27" x14ac:dyDescent="0.3">
      <c r="B15" s="10">
        <v>10</v>
      </c>
      <c r="C15" s="10">
        <v>342</v>
      </c>
      <c r="E15" s="1"/>
      <c r="G15" s="31"/>
      <c r="H15" s="32"/>
      <c r="I15" s="32"/>
      <c r="J15" s="33"/>
      <c r="K15" s="4"/>
      <c r="L15" s="7"/>
      <c r="M15" s="6"/>
      <c r="Z15" s="14"/>
      <c r="AA15" s="14"/>
    </row>
    <row r="16" spans="1:27" x14ac:dyDescent="0.3">
      <c r="B16" s="10">
        <v>11</v>
      </c>
      <c r="C16" s="10">
        <v>342</v>
      </c>
      <c r="E16" s="1"/>
      <c r="G16" s="31"/>
      <c r="H16" s="32"/>
      <c r="I16" s="32"/>
      <c r="J16" s="33"/>
      <c r="K16" s="4"/>
      <c r="L16" s="7"/>
      <c r="M16" s="6"/>
      <c r="Z16" s="4"/>
      <c r="AA16" s="4"/>
    </row>
    <row r="17" spans="2:27" x14ac:dyDescent="0.3">
      <c r="B17" s="10">
        <v>12</v>
      </c>
      <c r="C17" s="10">
        <v>336</v>
      </c>
      <c r="E17" s="1"/>
      <c r="G17" s="31"/>
      <c r="H17" s="32"/>
      <c r="I17" s="32"/>
      <c r="J17" s="33"/>
      <c r="K17" s="4"/>
      <c r="L17" s="7"/>
      <c r="M17" s="6"/>
      <c r="Z17" s="12"/>
      <c r="AA17" s="12"/>
    </row>
    <row r="18" spans="2:27" x14ac:dyDescent="0.3">
      <c r="B18" s="10">
        <v>13</v>
      </c>
      <c r="C18" s="10">
        <v>331</v>
      </c>
      <c r="E18" s="1"/>
      <c r="G18" s="31"/>
      <c r="H18" s="32"/>
      <c r="I18" s="32"/>
      <c r="J18" s="33"/>
      <c r="K18" s="4"/>
      <c r="L18" s="7"/>
      <c r="M18" s="6"/>
      <c r="Z18" s="31"/>
      <c r="AA18" s="14"/>
    </row>
    <row r="19" spans="2:27" x14ac:dyDescent="0.3">
      <c r="B19" s="10">
        <v>14</v>
      </c>
      <c r="C19" s="10">
        <v>379</v>
      </c>
      <c r="E19" s="1"/>
      <c r="G19" s="34"/>
      <c r="H19" s="35"/>
      <c r="I19" s="35"/>
      <c r="J19" s="36"/>
      <c r="K19" s="37"/>
      <c r="L19" s="38"/>
      <c r="M19" s="39"/>
      <c r="Z19" s="31"/>
      <c r="AA19" s="14"/>
    </row>
    <row r="20" spans="2:27" x14ac:dyDescent="0.3">
      <c r="B20" s="10">
        <v>15</v>
      </c>
      <c r="C20" s="10">
        <v>362</v>
      </c>
      <c r="E20" s="1"/>
      <c r="G20" s="40" t="s">
        <v>19</v>
      </c>
      <c r="H20" s="7" t="s">
        <v>20</v>
      </c>
      <c r="I20" s="7"/>
      <c r="J20" s="7"/>
      <c r="K20" s="7"/>
      <c r="L20" s="7"/>
      <c r="M20" s="2"/>
      <c r="Z20" s="31"/>
      <c r="AA20" s="14"/>
    </row>
    <row r="21" spans="2:27" x14ac:dyDescent="0.3">
      <c r="B21" s="10">
        <v>16</v>
      </c>
      <c r="C21" s="10">
        <v>345</v>
      </c>
      <c r="E21" s="1"/>
      <c r="Z21" s="31"/>
      <c r="AA21" s="14"/>
    </row>
    <row r="22" spans="2:27" x14ac:dyDescent="0.3">
      <c r="B22" s="10">
        <v>17</v>
      </c>
      <c r="C22" s="10">
        <v>342</v>
      </c>
      <c r="E22" s="1"/>
      <c r="G22" s="41" t="s">
        <v>21</v>
      </c>
      <c r="H22" s="7"/>
      <c r="I22" s="7"/>
      <c r="J22" s="7"/>
      <c r="K22" s="7"/>
      <c r="L22" s="7"/>
      <c r="M22" s="2"/>
      <c r="Z22" s="31"/>
      <c r="AA22" s="14"/>
    </row>
    <row r="23" spans="2:27" x14ac:dyDescent="0.3">
      <c r="B23" s="10">
        <v>18</v>
      </c>
      <c r="C23" s="10">
        <v>342</v>
      </c>
      <c r="E23" s="1"/>
      <c r="G23" s="6" t="s">
        <v>22</v>
      </c>
      <c r="H23" s="7"/>
      <c r="I23" s="7"/>
      <c r="J23" s="7"/>
      <c r="K23" s="7"/>
      <c r="L23" s="7"/>
      <c r="M23" s="2"/>
      <c r="Z23" s="31"/>
      <c r="AA23" s="14"/>
    </row>
    <row r="24" spans="2:27" x14ac:dyDescent="0.3">
      <c r="B24" s="10">
        <v>19</v>
      </c>
      <c r="C24" s="10">
        <v>339</v>
      </c>
      <c r="E24" s="1"/>
      <c r="G24" s="2" t="s">
        <v>23</v>
      </c>
      <c r="H24" s="7"/>
      <c r="I24" s="7"/>
      <c r="J24" s="7"/>
      <c r="K24" s="7"/>
      <c r="L24" s="7"/>
      <c r="M24" s="2"/>
      <c r="Z24" s="14"/>
      <c r="AA24" s="14"/>
    </row>
    <row r="25" spans="2:27" x14ac:dyDescent="0.3">
      <c r="B25" s="10">
        <v>20</v>
      </c>
      <c r="C25" s="10">
        <v>335</v>
      </c>
      <c r="E25" s="1"/>
      <c r="G25" s="2" t="s">
        <v>24</v>
      </c>
      <c r="H25" s="6"/>
      <c r="J25" s="6"/>
      <c r="K25" s="6"/>
      <c r="L25" s="6"/>
      <c r="M25" s="2"/>
      <c r="Z25" s="4"/>
      <c r="AA25" s="4"/>
    </row>
    <row r="26" spans="2:27" x14ac:dyDescent="0.3">
      <c r="B26" s="10">
        <v>21</v>
      </c>
      <c r="C26" s="10">
        <v>335</v>
      </c>
      <c r="E26" s="1"/>
      <c r="G26" s="42" t="s">
        <v>25</v>
      </c>
      <c r="H26" s="6"/>
      <c r="I26" s="6"/>
      <c r="J26" s="6"/>
      <c r="K26" s="6"/>
      <c r="L26" s="6"/>
      <c r="M26" s="2"/>
      <c r="Z26" s="4"/>
      <c r="AA26" s="4"/>
    </row>
    <row r="27" spans="2:27" ht="16.2" x14ac:dyDescent="0.3">
      <c r="B27" s="10">
        <v>22</v>
      </c>
      <c r="C27" s="10">
        <v>329</v>
      </c>
      <c r="E27" s="1"/>
      <c r="G27" s="2" t="s">
        <v>26</v>
      </c>
      <c r="H27" s="6" t="s">
        <v>27</v>
      </c>
      <c r="I27" s="6"/>
      <c r="K27" s="43" t="s">
        <v>28</v>
      </c>
      <c r="L27" s="44"/>
      <c r="M27" s="2" t="s">
        <v>29</v>
      </c>
      <c r="Z27" s="4"/>
      <c r="AA27" s="4"/>
    </row>
    <row r="28" spans="2:27" ht="16.2" x14ac:dyDescent="0.3">
      <c r="B28" s="10">
        <v>23</v>
      </c>
      <c r="C28" s="10">
        <v>330</v>
      </c>
      <c r="E28" s="1"/>
      <c r="G28" s="2"/>
      <c r="H28" s="6"/>
      <c r="I28" s="6"/>
      <c r="K28" s="43" t="s">
        <v>30</v>
      </c>
      <c r="L28" s="44"/>
      <c r="M28" s="2" t="s">
        <v>31</v>
      </c>
    </row>
    <row r="29" spans="2:27" ht="16.2" x14ac:dyDescent="0.3">
      <c r="B29" s="10">
        <v>24</v>
      </c>
      <c r="C29" s="10">
        <v>331</v>
      </c>
      <c r="E29" s="1"/>
      <c r="G29" s="2"/>
      <c r="H29" s="6"/>
      <c r="I29" s="6"/>
      <c r="K29" s="43" t="s">
        <v>32</v>
      </c>
      <c r="L29" s="44"/>
      <c r="M29" s="2" t="s">
        <v>33</v>
      </c>
    </row>
    <row r="30" spans="2:27" ht="16.2" x14ac:dyDescent="0.3">
      <c r="B30" s="10">
        <v>25</v>
      </c>
      <c r="C30" s="10">
        <v>355</v>
      </c>
      <c r="E30" s="1"/>
      <c r="G30" s="2" t="s">
        <v>34</v>
      </c>
      <c r="H30" s="6" t="s">
        <v>35</v>
      </c>
      <c r="I30" s="6"/>
      <c r="K30" s="43" t="s">
        <v>36</v>
      </c>
      <c r="L30" s="44"/>
      <c r="M30" s="2" t="s">
        <v>37</v>
      </c>
    </row>
    <row r="31" spans="2:27" x14ac:dyDescent="0.3">
      <c r="B31" s="10">
        <v>26</v>
      </c>
      <c r="C31" s="10">
        <v>349</v>
      </c>
      <c r="E31" s="1"/>
      <c r="G31" s="2"/>
      <c r="H31" s="6" t="s">
        <v>38</v>
      </c>
      <c r="I31" s="6"/>
      <c r="J31" s="6"/>
      <c r="K31" s="6"/>
      <c r="L31" s="6"/>
      <c r="M31" s="2"/>
    </row>
    <row r="32" spans="2:27" x14ac:dyDescent="0.3">
      <c r="B32" s="10">
        <v>27</v>
      </c>
      <c r="C32" s="10">
        <v>334</v>
      </c>
      <c r="E32" s="1"/>
      <c r="G32" s="2"/>
      <c r="H32" s="6"/>
      <c r="I32" s="6"/>
      <c r="J32" s="45" t="s">
        <v>39</v>
      </c>
      <c r="K32" s="45"/>
      <c r="L32" s="6"/>
      <c r="M32" s="2"/>
    </row>
    <row r="33" spans="1:13" x14ac:dyDescent="0.3">
      <c r="B33" s="10">
        <v>28</v>
      </c>
      <c r="C33" s="10">
        <v>352</v>
      </c>
      <c r="E33" s="1"/>
      <c r="G33" s="2"/>
      <c r="H33" s="6"/>
      <c r="I33" s="40"/>
      <c r="J33" s="40"/>
      <c r="K33" s="40"/>
      <c r="L33" s="6"/>
      <c r="M33" s="2"/>
    </row>
    <row r="34" spans="1:13" x14ac:dyDescent="0.3">
      <c r="B34" s="10">
        <v>29</v>
      </c>
      <c r="C34" s="10">
        <v>341</v>
      </c>
      <c r="E34" s="1"/>
      <c r="H34" s="4"/>
      <c r="I34" s="46"/>
      <c r="J34" s="14"/>
      <c r="K34" s="14"/>
      <c r="L34" s="4"/>
      <c r="M34" t="s">
        <v>35</v>
      </c>
    </row>
    <row r="35" spans="1:13" x14ac:dyDescent="0.3">
      <c r="B35" s="10">
        <v>30</v>
      </c>
      <c r="C35" s="10">
        <v>335</v>
      </c>
      <c r="E35" s="1"/>
      <c r="H35" s="4"/>
      <c r="I35" s="46"/>
      <c r="J35" s="14"/>
      <c r="K35" s="14"/>
      <c r="L35" s="4"/>
      <c r="M35" t="s">
        <v>35</v>
      </c>
    </row>
    <row r="36" spans="1:13" x14ac:dyDescent="0.3">
      <c r="B36" s="10">
        <v>31</v>
      </c>
      <c r="C36" s="10">
        <v>336</v>
      </c>
      <c r="E36" s="1"/>
      <c r="H36" s="4"/>
      <c r="I36" s="46"/>
      <c r="J36" s="14"/>
      <c r="K36" s="14"/>
      <c r="L36" s="4"/>
    </row>
    <row r="37" spans="1:13" x14ac:dyDescent="0.3">
      <c r="B37" s="10">
        <v>32</v>
      </c>
      <c r="C37" s="10">
        <v>330</v>
      </c>
      <c r="E37" s="1"/>
      <c r="H37" s="4"/>
      <c r="I37" s="46"/>
      <c r="J37" s="14"/>
      <c r="K37" s="14"/>
      <c r="L37" s="4"/>
    </row>
    <row r="38" spans="1:13" x14ac:dyDescent="0.3">
      <c r="B38" s="10">
        <v>33</v>
      </c>
      <c r="C38" s="10">
        <v>325</v>
      </c>
      <c r="E38" s="1"/>
      <c r="H38" s="4"/>
      <c r="I38" s="46"/>
      <c r="J38" s="14"/>
      <c r="K38" s="14"/>
      <c r="L38" s="4"/>
    </row>
    <row r="39" spans="1:13" x14ac:dyDescent="0.3">
      <c r="B39" s="10">
        <v>34</v>
      </c>
      <c r="C39" s="10">
        <v>349</v>
      </c>
      <c r="E39" s="1"/>
      <c r="H39" s="4"/>
      <c r="I39" s="46"/>
      <c r="J39" s="14"/>
      <c r="K39" s="14"/>
      <c r="L39" s="4"/>
    </row>
    <row r="40" spans="1:13" x14ac:dyDescent="0.3">
      <c r="B40" s="10">
        <v>35</v>
      </c>
      <c r="C40" s="10">
        <v>358</v>
      </c>
      <c r="E40" s="1"/>
      <c r="H40" s="4"/>
      <c r="I40" s="46"/>
      <c r="J40" s="14"/>
      <c r="K40" s="14"/>
      <c r="L40" s="4"/>
    </row>
    <row r="41" spans="1:13" x14ac:dyDescent="0.3">
      <c r="B41" s="10">
        <v>36</v>
      </c>
      <c r="C41" s="10">
        <v>339</v>
      </c>
      <c r="E41" s="1"/>
      <c r="H41" s="4"/>
      <c r="I41" s="46"/>
      <c r="J41" s="14"/>
      <c r="K41" s="14"/>
      <c r="L41" s="4"/>
    </row>
    <row r="42" spans="1:13" x14ac:dyDescent="0.3">
      <c r="B42" s="10">
        <v>37</v>
      </c>
      <c r="C42" s="10">
        <v>342</v>
      </c>
      <c r="E42" s="1"/>
      <c r="H42" s="4"/>
      <c r="I42" s="14"/>
      <c r="J42" s="14"/>
      <c r="K42" s="14"/>
      <c r="L42" s="4"/>
    </row>
    <row r="43" spans="1:13" x14ac:dyDescent="0.3">
      <c r="B43" s="10">
        <v>38</v>
      </c>
      <c r="C43" s="10">
        <v>321</v>
      </c>
      <c r="E43" s="1"/>
      <c r="H43" s="4"/>
      <c r="I43" s="4"/>
      <c r="J43" s="4"/>
      <c r="K43" s="4"/>
      <c r="L43" s="4"/>
    </row>
    <row r="44" spans="1:13" x14ac:dyDescent="0.3">
      <c r="B44" s="10">
        <v>39</v>
      </c>
      <c r="C44" s="10">
        <v>325</v>
      </c>
      <c r="E44" s="1"/>
      <c r="H44" s="4"/>
      <c r="I44" s="4"/>
      <c r="J44" s="4"/>
      <c r="K44" s="4"/>
      <c r="L44" s="4"/>
    </row>
    <row r="45" spans="1:13" x14ac:dyDescent="0.3">
      <c r="B45" s="10">
        <v>40</v>
      </c>
      <c r="C45" s="10">
        <v>334</v>
      </c>
      <c r="E45" s="1"/>
      <c r="H45" s="4"/>
      <c r="I45" s="4"/>
      <c r="J45" s="4"/>
      <c r="K45" s="4"/>
      <c r="L45" s="4"/>
    </row>
    <row r="46" spans="1:13" x14ac:dyDescent="0.3">
      <c r="B46" s="10">
        <v>41</v>
      </c>
      <c r="C46" s="10">
        <v>349</v>
      </c>
      <c r="E46" s="1"/>
      <c r="H46" s="4"/>
      <c r="I46" s="4"/>
      <c r="J46" s="4"/>
      <c r="K46" s="4"/>
      <c r="L46" s="4"/>
    </row>
    <row r="47" spans="1:13" x14ac:dyDescent="0.3">
      <c r="B47" s="10">
        <v>42</v>
      </c>
      <c r="C47" s="10">
        <v>342</v>
      </c>
      <c r="E47" s="1"/>
      <c r="H47" s="4"/>
      <c r="I47" s="4"/>
      <c r="J47" s="4"/>
      <c r="K47" s="4"/>
      <c r="L47" s="4"/>
    </row>
    <row r="48" spans="1:13" x14ac:dyDescent="0.3">
      <c r="A48" t="s">
        <v>40</v>
      </c>
      <c r="C48" s="47"/>
      <c r="D48" s="48"/>
      <c r="H48" s="4"/>
      <c r="I48" s="4"/>
      <c r="J48" s="4"/>
      <c r="K48" s="4"/>
      <c r="L48" s="4"/>
    </row>
    <row r="49" spans="1:12" x14ac:dyDescent="0.3">
      <c r="A49" t="s">
        <v>41</v>
      </c>
      <c r="C49" s="47"/>
      <c r="D49" s="48"/>
      <c r="H49" s="4"/>
      <c r="I49" s="4"/>
      <c r="J49" s="4"/>
      <c r="K49" s="4"/>
      <c r="L49" s="4"/>
    </row>
    <row r="50" spans="1:12" x14ac:dyDescent="0.3">
      <c r="C50" s="47"/>
      <c r="D50" s="48"/>
      <c r="I50" s="4"/>
      <c r="J50" s="4"/>
      <c r="K50" s="4"/>
      <c r="L50" s="4"/>
    </row>
    <row r="51" spans="1:12" x14ac:dyDescent="0.3">
      <c r="A51" t="s">
        <v>42</v>
      </c>
      <c r="C51" s="47"/>
      <c r="D51" s="48"/>
      <c r="E51" t="s">
        <v>43</v>
      </c>
      <c r="F51" t="s">
        <v>44</v>
      </c>
      <c r="I51" s="4"/>
      <c r="J51" s="4"/>
      <c r="K51" s="4"/>
      <c r="L51" s="4"/>
    </row>
    <row r="52" spans="1:12" ht="16.2" x14ac:dyDescent="0.3">
      <c r="A52" t="s">
        <v>45</v>
      </c>
      <c r="C52" s="49"/>
      <c r="D52" s="50"/>
      <c r="E52" t="s">
        <v>46</v>
      </c>
      <c r="F52" t="s">
        <v>47</v>
      </c>
      <c r="I52" s="4"/>
      <c r="J52" s="4"/>
      <c r="K52" s="4"/>
      <c r="L52" s="4"/>
    </row>
    <row r="54" spans="1:12" x14ac:dyDescent="0.3">
      <c r="B54" s="11"/>
      <c r="C54" s="51"/>
      <c r="D54" s="52"/>
      <c r="H54" s="4"/>
      <c r="I54" s="4"/>
      <c r="J54" s="4"/>
      <c r="K54" s="4"/>
      <c r="L54" s="4"/>
    </row>
    <row r="55" spans="1:12" x14ac:dyDescent="0.3">
      <c r="B55" s="3"/>
      <c r="C55" s="51"/>
      <c r="D55" s="52"/>
      <c r="H55" s="4"/>
      <c r="I55" s="4"/>
      <c r="J55" s="4"/>
      <c r="K55" s="4"/>
      <c r="L55" s="4"/>
    </row>
    <row r="56" spans="1:12" x14ac:dyDescent="0.3">
      <c r="B56" s="13"/>
      <c r="C56" s="51"/>
      <c r="D56" s="52"/>
      <c r="H56" s="4"/>
      <c r="I56" s="4"/>
      <c r="J56" s="4"/>
      <c r="K56" s="4"/>
      <c r="L56" s="4"/>
    </row>
    <row r="57" spans="1:12" x14ac:dyDescent="0.3">
      <c r="B57" s="13"/>
      <c r="C57" s="51"/>
      <c r="D57" s="52"/>
      <c r="H57" s="4"/>
      <c r="I57" s="4"/>
      <c r="J57" s="4"/>
      <c r="K57" s="4"/>
      <c r="L57" s="4"/>
    </row>
  </sheetData>
  <pageMargins left="0.7" right="0.7" top="0.78740157499999996" bottom="0.78740157499999996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6"/>
  <sheetViews>
    <sheetView workbookViewId="0">
      <selection activeCell="A6" sqref="A6"/>
    </sheetView>
  </sheetViews>
  <sheetFormatPr defaultRowHeight="14.4" x14ac:dyDescent="0.3"/>
  <cols>
    <col min="1" max="1" width="11.5546875" customWidth="1"/>
    <col min="2" max="3" width="19.88671875" customWidth="1"/>
  </cols>
  <sheetData>
    <row r="1" spans="1:15" x14ac:dyDescent="0.3">
      <c r="A1" t="s">
        <v>227</v>
      </c>
    </row>
    <row r="2" spans="1:15" x14ac:dyDescent="0.3">
      <c r="A2" t="s">
        <v>228</v>
      </c>
    </row>
    <row r="3" spans="1:15" x14ac:dyDescent="0.3">
      <c r="A3" t="s">
        <v>229</v>
      </c>
    </row>
    <row r="4" spans="1:15" x14ac:dyDescent="0.3">
      <c r="A4" t="s">
        <v>230</v>
      </c>
    </row>
    <row r="5" spans="1:15" x14ac:dyDescent="0.3">
      <c r="A5" t="s">
        <v>231</v>
      </c>
    </row>
    <row r="6" spans="1:15" x14ac:dyDescent="0.3">
      <c r="K6" s="49"/>
    </row>
    <row r="7" spans="1:15" ht="16.2" x14ac:dyDescent="0.3">
      <c r="H7" s="108" t="s">
        <v>232</v>
      </c>
      <c r="M7" s="108" t="s">
        <v>233</v>
      </c>
    </row>
    <row r="8" spans="1:15" x14ac:dyDescent="0.3">
      <c r="A8" s="137" t="s">
        <v>234</v>
      </c>
      <c r="B8" s="137" t="s">
        <v>235</v>
      </c>
      <c r="C8" s="137" t="s">
        <v>236</v>
      </c>
      <c r="H8" s="108" t="s">
        <v>237</v>
      </c>
      <c r="M8" s="108" t="s">
        <v>237</v>
      </c>
    </row>
    <row r="9" spans="1:15" x14ac:dyDescent="0.3">
      <c r="A9" s="10">
        <v>1</v>
      </c>
      <c r="B9" s="10">
        <v>150</v>
      </c>
      <c r="C9" s="10">
        <v>1090</v>
      </c>
      <c r="H9" t="s">
        <v>238</v>
      </c>
      <c r="M9" t="s">
        <v>239</v>
      </c>
    </row>
    <row r="10" spans="1:15" ht="15" thickBot="1" x14ac:dyDescent="0.35">
      <c r="A10" s="10">
        <v>2</v>
      </c>
      <c r="B10" s="10">
        <v>186</v>
      </c>
      <c r="C10" s="10">
        <v>865</v>
      </c>
      <c r="M10" t="s">
        <v>240</v>
      </c>
    </row>
    <row r="11" spans="1:15" ht="15" thickBot="1" x14ac:dyDescent="0.35">
      <c r="A11" s="10">
        <v>3</v>
      </c>
      <c r="B11" s="10">
        <v>215</v>
      </c>
      <c r="C11" s="10">
        <v>426</v>
      </c>
      <c r="H11" s="131"/>
      <c r="I11" s="131"/>
      <c r="J11" s="131"/>
    </row>
    <row r="12" spans="1:15" x14ac:dyDescent="0.3">
      <c r="A12" s="10">
        <v>4</v>
      </c>
      <c r="B12" s="10">
        <v>326</v>
      </c>
      <c r="C12" s="10">
        <v>356</v>
      </c>
      <c r="H12" s="14"/>
      <c r="I12" s="14"/>
      <c r="J12" s="14"/>
      <c r="M12" s="138"/>
      <c r="N12" s="138"/>
      <c r="O12" s="138"/>
    </row>
    <row r="13" spans="1:15" x14ac:dyDescent="0.3">
      <c r="A13" s="10">
        <v>5</v>
      </c>
      <c r="B13" s="10">
        <v>178</v>
      </c>
      <c r="C13" s="10">
        <v>538</v>
      </c>
      <c r="H13" s="14"/>
      <c r="I13" s="14"/>
      <c r="J13" s="14"/>
      <c r="M13" s="14"/>
      <c r="N13" s="14"/>
      <c r="O13" s="14"/>
    </row>
    <row r="14" spans="1:15" x14ac:dyDescent="0.3">
      <c r="A14" s="10">
        <v>6</v>
      </c>
      <c r="B14" s="10">
        <v>256</v>
      </c>
      <c r="C14" s="10">
        <v>251</v>
      </c>
      <c r="H14" s="14"/>
      <c r="I14" s="14"/>
      <c r="J14" s="14"/>
      <c r="M14" s="14"/>
      <c r="N14" s="14"/>
      <c r="O14" s="14"/>
    </row>
    <row r="15" spans="1:15" x14ac:dyDescent="0.3">
      <c r="A15" s="10">
        <v>7</v>
      </c>
      <c r="B15" s="10">
        <v>95</v>
      </c>
      <c r="C15" s="10">
        <v>389</v>
      </c>
      <c r="H15" s="14"/>
      <c r="I15" s="14"/>
      <c r="J15" s="14"/>
      <c r="M15" s="14"/>
      <c r="N15" s="14"/>
      <c r="O15" s="14"/>
    </row>
    <row r="16" spans="1:15" x14ac:dyDescent="0.3">
      <c r="A16" s="10">
        <v>8</v>
      </c>
      <c r="B16" s="10"/>
      <c r="C16" s="10">
        <v>635</v>
      </c>
      <c r="H16" s="14"/>
      <c r="I16" s="14"/>
      <c r="J16" s="14"/>
      <c r="M16" s="14"/>
      <c r="N16" s="14"/>
      <c r="O16" s="14"/>
    </row>
    <row r="17" spans="1:15" x14ac:dyDescent="0.3">
      <c r="H17" s="14"/>
      <c r="I17" s="14"/>
      <c r="J17" s="14"/>
      <c r="M17" s="14"/>
      <c r="N17" s="14"/>
      <c r="O17" s="14"/>
    </row>
    <row r="18" spans="1:15" ht="15" thickBot="1" x14ac:dyDescent="0.35">
      <c r="E18" t="s">
        <v>241</v>
      </c>
      <c r="H18" s="133"/>
      <c r="I18" s="133"/>
      <c r="J18" s="133"/>
      <c r="M18" s="14"/>
      <c r="N18" s="14"/>
      <c r="O18" s="14"/>
    </row>
    <row r="19" spans="1:15" x14ac:dyDescent="0.3">
      <c r="A19" t="s">
        <v>144</v>
      </c>
      <c r="F19" s="104" t="s">
        <v>148</v>
      </c>
      <c r="M19" s="14"/>
      <c r="N19" s="14"/>
      <c r="O19" s="14"/>
    </row>
    <row r="20" spans="1:15" x14ac:dyDescent="0.3">
      <c r="A20" t="s">
        <v>45</v>
      </c>
      <c r="F20" s="104" t="s">
        <v>242</v>
      </c>
      <c r="M20" s="14"/>
      <c r="N20" s="14"/>
      <c r="O20" s="14"/>
    </row>
    <row r="21" spans="1:15" x14ac:dyDescent="0.3">
      <c r="M21" s="14"/>
      <c r="N21" s="14"/>
      <c r="O21" s="14"/>
    </row>
    <row r="22" spans="1:15" ht="15" thickBot="1" x14ac:dyDescent="0.35">
      <c r="H22" s="4"/>
      <c r="I22" s="4"/>
      <c r="J22" s="4"/>
      <c r="M22" s="133"/>
      <c r="N22" s="133"/>
      <c r="O22" s="133"/>
    </row>
    <row r="23" spans="1:15" x14ac:dyDescent="0.3">
      <c r="H23" s="4"/>
      <c r="I23" s="4"/>
      <c r="J23" s="4"/>
    </row>
    <row r="24" spans="1:15" x14ac:dyDescent="0.3">
      <c r="H24" s="139"/>
      <c r="I24" s="139"/>
      <c r="J24" s="139"/>
      <c r="L24" s="4"/>
      <c r="M24" s="4"/>
      <c r="N24" s="140"/>
    </row>
    <row r="25" spans="1:15" x14ac:dyDescent="0.3">
      <c r="H25" s="14"/>
      <c r="I25" s="14"/>
      <c r="J25" s="14"/>
      <c r="L25" s="4"/>
      <c r="M25" s="4"/>
      <c r="N25" s="4"/>
    </row>
    <row r="26" spans="1:15" x14ac:dyDescent="0.3">
      <c r="H26" s="14"/>
      <c r="I26" s="14"/>
      <c r="J26" s="14"/>
      <c r="L26" s="139"/>
      <c r="M26" s="139"/>
      <c r="N26" s="139"/>
    </row>
    <row r="27" spans="1:15" x14ac:dyDescent="0.3">
      <c r="A27" t="s">
        <v>243</v>
      </c>
      <c r="H27" s="14"/>
      <c r="I27" s="14"/>
      <c r="J27" s="14"/>
      <c r="K27" s="141"/>
      <c r="L27" s="14"/>
      <c r="M27" s="14"/>
      <c r="N27" s="14"/>
    </row>
    <row r="28" spans="1:15" x14ac:dyDescent="0.3">
      <c r="H28" s="14"/>
      <c r="I28" s="14"/>
      <c r="J28" s="14"/>
      <c r="L28" s="14"/>
      <c r="M28" s="14"/>
      <c r="N28" s="14"/>
    </row>
    <row r="29" spans="1:15" x14ac:dyDescent="0.3">
      <c r="H29" s="14"/>
      <c r="I29" s="14"/>
      <c r="J29" s="14"/>
      <c r="L29" s="14"/>
      <c r="M29" s="14"/>
      <c r="N29" s="14"/>
    </row>
    <row r="30" spans="1:15" x14ac:dyDescent="0.3">
      <c r="H30" s="14"/>
      <c r="I30" s="14"/>
      <c r="J30" s="14"/>
      <c r="L30" s="14"/>
      <c r="M30" s="14"/>
      <c r="N30" s="14"/>
    </row>
    <row r="31" spans="1:15" x14ac:dyDescent="0.3">
      <c r="H31" s="14"/>
      <c r="I31" s="14"/>
      <c r="J31" s="14"/>
      <c r="L31" s="14"/>
      <c r="M31" s="14"/>
      <c r="N31" s="14"/>
    </row>
    <row r="32" spans="1:15" x14ac:dyDescent="0.3">
      <c r="L32" s="14"/>
      <c r="M32" s="14"/>
      <c r="N32" s="14"/>
    </row>
    <row r="33" spans="12:14" x14ac:dyDescent="0.3">
      <c r="L33" s="14"/>
      <c r="M33" s="14"/>
      <c r="N33" s="14"/>
    </row>
    <row r="34" spans="12:14" x14ac:dyDescent="0.3">
      <c r="L34" s="14"/>
      <c r="M34" s="14"/>
      <c r="N34" s="14"/>
    </row>
    <row r="35" spans="12:14" x14ac:dyDescent="0.3">
      <c r="L35" s="14"/>
      <c r="M35" s="14"/>
      <c r="N35" s="14"/>
    </row>
    <row r="36" spans="12:14" x14ac:dyDescent="0.3">
      <c r="L36" s="14"/>
      <c r="M36" s="14"/>
      <c r="N36" s="14"/>
    </row>
  </sheetData>
  <pageMargins left="0.7" right="0.7" top="0.78740157499999996" bottom="0.78740157499999996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102"/>
  <sheetViews>
    <sheetView workbookViewId="0">
      <selection activeCell="A4" sqref="A4"/>
    </sheetView>
  </sheetViews>
  <sheetFormatPr defaultRowHeight="14.4" x14ac:dyDescent="0.3"/>
  <cols>
    <col min="9" max="9" width="12.44140625" customWidth="1"/>
    <col min="11" max="11" width="11" customWidth="1"/>
    <col min="12" max="12" width="15.6640625" customWidth="1"/>
    <col min="265" max="265" width="12.44140625" customWidth="1"/>
    <col min="267" max="267" width="17" customWidth="1"/>
    <col min="268" max="268" width="14.109375" customWidth="1"/>
    <col min="521" max="521" width="12.44140625" customWidth="1"/>
    <col min="523" max="523" width="17" customWidth="1"/>
    <col min="524" max="524" width="14.109375" customWidth="1"/>
    <col min="777" max="777" width="12.44140625" customWidth="1"/>
    <col min="779" max="779" width="17" customWidth="1"/>
    <col min="780" max="780" width="14.109375" customWidth="1"/>
    <col min="1033" max="1033" width="12.44140625" customWidth="1"/>
    <col min="1035" max="1035" width="17" customWidth="1"/>
    <col min="1036" max="1036" width="14.109375" customWidth="1"/>
    <col min="1289" max="1289" width="12.44140625" customWidth="1"/>
    <col min="1291" max="1291" width="17" customWidth="1"/>
    <col min="1292" max="1292" width="14.109375" customWidth="1"/>
    <col min="1545" max="1545" width="12.44140625" customWidth="1"/>
    <col min="1547" max="1547" width="17" customWidth="1"/>
    <col min="1548" max="1548" width="14.109375" customWidth="1"/>
    <col min="1801" max="1801" width="12.44140625" customWidth="1"/>
    <col min="1803" max="1803" width="17" customWidth="1"/>
    <col min="1804" max="1804" width="14.109375" customWidth="1"/>
    <col min="2057" max="2057" width="12.44140625" customWidth="1"/>
    <col min="2059" max="2059" width="17" customWidth="1"/>
    <col min="2060" max="2060" width="14.109375" customWidth="1"/>
    <col min="2313" max="2313" width="12.44140625" customWidth="1"/>
    <col min="2315" max="2315" width="17" customWidth="1"/>
    <col min="2316" max="2316" width="14.109375" customWidth="1"/>
    <col min="2569" max="2569" width="12.44140625" customWidth="1"/>
    <col min="2571" max="2571" width="17" customWidth="1"/>
    <col min="2572" max="2572" width="14.109375" customWidth="1"/>
    <col min="2825" max="2825" width="12.44140625" customWidth="1"/>
    <col min="2827" max="2827" width="17" customWidth="1"/>
    <col min="2828" max="2828" width="14.109375" customWidth="1"/>
    <col min="3081" max="3081" width="12.44140625" customWidth="1"/>
    <col min="3083" max="3083" width="17" customWidth="1"/>
    <col min="3084" max="3084" width="14.109375" customWidth="1"/>
    <col min="3337" max="3337" width="12.44140625" customWidth="1"/>
    <col min="3339" max="3339" width="17" customWidth="1"/>
    <col min="3340" max="3340" width="14.109375" customWidth="1"/>
    <col min="3593" max="3593" width="12.44140625" customWidth="1"/>
    <col min="3595" max="3595" width="17" customWidth="1"/>
    <col min="3596" max="3596" width="14.109375" customWidth="1"/>
    <col min="3849" max="3849" width="12.44140625" customWidth="1"/>
    <col min="3851" max="3851" width="17" customWidth="1"/>
    <col min="3852" max="3852" width="14.109375" customWidth="1"/>
    <col min="4105" max="4105" width="12.44140625" customWidth="1"/>
    <col min="4107" max="4107" width="17" customWidth="1"/>
    <col min="4108" max="4108" width="14.109375" customWidth="1"/>
    <col min="4361" max="4361" width="12.44140625" customWidth="1"/>
    <col min="4363" max="4363" width="17" customWidth="1"/>
    <col min="4364" max="4364" width="14.109375" customWidth="1"/>
    <col min="4617" max="4617" width="12.44140625" customWidth="1"/>
    <col min="4619" max="4619" width="17" customWidth="1"/>
    <col min="4620" max="4620" width="14.109375" customWidth="1"/>
    <col min="4873" max="4873" width="12.44140625" customWidth="1"/>
    <col min="4875" max="4875" width="17" customWidth="1"/>
    <col min="4876" max="4876" width="14.109375" customWidth="1"/>
    <col min="5129" max="5129" width="12.44140625" customWidth="1"/>
    <col min="5131" max="5131" width="17" customWidth="1"/>
    <col min="5132" max="5132" width="14.109375" customWidth="1"/>
    <col min="5385" max="5385" width="12.44140625" customWidth="1"/>
    <col min="5387" max="5387" width="17" customWidth="1"/>
    <col min="5388" max="5388" width="14.109375" customWidth="1"/>
    <col min="5641" max="5641" width="12.44140625" customWidth="1"/>
    <col min="5643" max="5643" width="17" customWidth="1"/>
    <col min="5644" max="5644" width="14.109375" customWidth="1"/>
    <col min="5897" max="5897" width="12.44140625" customWidth="1"/>
    <col min="5899" max="5899" width="17" customWidth="1"/>
    <col min="5900" max="5900" width="14.109375" customWidth="1"/>
    <col min="6153" max="6153" width="12.44140625" customWidth="1"/>
    <col min="6155" max="6155" width="17" customWidth="1"/>
    <col min="6156" max="6156" width="14.109375" customWidth="1"/>
    <col min="6409" max="6409" width="12.44140625" customWidth="1"/>
    <col min="6411" max="6411" width="17" customWidth="1"/>
    <col min="6412" max="6412" width="14.109375" customWidth="1"/>
    <col min="6665" max="6665" width="12.44140625" customWidth="1"/>
    <col min="6667" max="6667" width="17" customWidth="1"/>
    <col min="6668" max="6668" width="14.109375" customWidth="1"/>
    <col min="6921" max="6921" width="12.44140625" customWidth="1"/>
    <col min="6923" max="6923" width="17" customWidth="1"/>
    <col min="6924" max="6924" width="14.109375" customWidth="1"/>
    <col min="7177" max="7177" width="12.44140625" customWidth="1"/>
    <col min="7179" max="7179" width="17" customWidth="1"/>
    <col min="7180" max="7180" width="14.109375" customWidth="1"/>
    <col min="7433" max="7433" width="12.44140625" customWidth="1"/>
    <col min="7435" max="7435" width="17" customWidth="1"/>
    <col min="7436" max="7436" width="14.109375" customWidth="1"/>
    <col min="7689" max="7689" width="12.44140625" customWidth="1"/>
    <col min="7691" max="7691" width="17" customWidth="1"/>
    <col min="7692" max="7692" width="14.109375" customWidth="1"/>
    <col min="7945" max="7945" width="12.44140625" customWidth="1"/>
    <col min="7947" max="7947" width="17" customWidth="1"/>
    <col min="7948" max="7948" width="14.109375" customWidth="1"/>
    <col min="8201" max="8201" width="12.44140625" customWidth="1"/>
    <col min="8203" max="8203" width="17" customWidth="1"/>
    <col min="8204" max="8204" width="14.109375" customWidth="1"/>
    <col min="8457" max="8457" width="12.44140625" customWidth="1"/>
    <col min="8459" max="8459" width="17" customWidth="1"/>
    <col min="8460" max="8460" width="14.109375" customWidth="1"/>
    <col min="8713" max="8713" width="12.44140625" customWidth="1"/>
    <col min="8715" max="8715" width="17" customWidth="1"/>
    <col min="8716" max="8716" width="14.109375" customWidth="1"/>
    <col min="8969" max="8969" width="12.44140625" customWidth="1"/>
    <col min="8971" max="8971" width="17" customWidth="1"/>
    <col min="8972" max="8972" width="14.109375" customWidth="1"/>
    <col min="9225" max="9225" width="12.44140625" customWidth="1"/>
    <col min="9227" max="9227" width="17" customWidth="1"/>
    <col min="9228" max="9228" width="14.109375" customWidth="1"/>
    <col min="9481" max="9481" width="12.44140625" customWidth="1"/>
    <col min="9483" max="9483" width="17" customWidth="1"/>
    <col min="9484" max="9484" width="14.109375" customWidth="1"/>
    <col min="9737" max="9737" width="12.44140625" customWidth="1"/>
    <col min="9739" max="9739" width="17" customWidth="1"/>
    <col min="9740" max="9740" width="14.109375" customWidth="1"/>
    <col min="9993" max="9993" width="12.44140625" customWidth="1"/>
    <col min="9995" max="9995" width="17" customWidth="1"/>
    <col min="9996" max="9996" width="14.109375" customWidth="1"/>
    <col min="10249" max="10249" width="12.44140625" customWidth="1"/>
    <col min="10251" max="10251" width="17" customWidth="1"/>
    <col min="10252" max="10252" width="14.109375" customWidth="1"/>
    <col min="10505" max="10505" width="12.44140625" customWidth="1"/>
    <col min="10507" max="10507" width="17" customWidth="1"/>
    <col min="10508" max="10508" width="14.109375" customWidth="1"/>
    <col min="10761" max="10761" width="12.44140625" customWidth="1"/>
    <col min="10763" max="10763" width="17" customWidth="1"/>
    <col min="10764" max="10764" width="14.109375" customWidth="1"/>
    <col min="11017" max="11017" width="12.44140625" customWidth="1"/>
    <col min="11019" max="11019" width="17" customWidth="1"/>
    <col min="11020" max="11020" width="14.109375" customWidth="1"/>
    <col min="11273" max="11273" width="12.44140625" customWidth="1"/>
    <col min="11275" max="11275" width="17" customWidth="1"/>
    <col min="11276" max="11276" width="14.109375" customWidth="1"/>
    <col min="11529" max="11529" width="12.44140625" customWidth="1"/>
    <col min="11531" max="11531" width="17" customWidth="1"/>
    <col min="11532" max="11532" width="14.109375" customWidth="1"/>
    <col min="11785" max="11785" width="12.44140625" customWidth="1"/>
    <col min="11787" max="11787" width="17" customWidth="1"/>
    <col min="11788" max="11788" width="14.109375" customWidth="1"/>
    <col min="12041" max="12041" width="12.44140625" customWidth="1"/>
    <col min="12043" max="12043" width="17" customWidth="1"/>
    <col min="12044" max="12044" width="14.109375" customWidth="1"/>
    <col min="12297" max="12297" width="12.44140625" customWidth="1"/>
    <col min="12299" max="12299" width="17" customWidth="1"/>
    <col min="12300" max="12300" width="14.109375" customWidth="1"/>
    <col min="12553" max="12553" width="12.44140625" customWidth="1"/>
    <col min="12555" max="12555" width="17" customWidth="1"/>
    <col min="12556" max="12556" width="14.109375" customWidth="1"/>
    <col min="12809" max="12809" width="12.44140625" customWidth="1"/>
    <col min="12811" max="12811" width="17" customWidth="1"/>
    <col min="12812" max="12812" width="14.109375" customWidth="1"/>
    <col min="13065" max="13065" width="12.44140625" customWidth="1"/>
    <col min="13067" max="13067" width="17" customWidth="1"/>
    <col min="13068" max="13068" width="14.109375" customWidth="1"/>
    <col min="13321" max="13321" width="12.44140625" customWidth="1"/>
    <col min="13323" max="13323" width="17" customWidth="1"/>
    <col min="13324" max="13324" width="14.109375" customWidth="1"/>
    <col min="13577" max="13577" width="12.44140625" customWidth="1"/>
    <col min="13579" max="13579" width="17" customWidth="1"/>
    <col min="13580" max="13580" width="14.109375" customWidth="1"/>
    <col min="13833" max="13833" width="12.44140625" customWidth="1"/>
    <col min="13835" max="13835" width="17" customWidth="1"/>
    <col min="13836" max="13836" width="14.109375" customWidth="1"/>
    <col min="14089" max="14089" width="12.44140625" customWidth="1"/>
    <col min="14091" max="14091" width="17" customWidth="1"/>
    <col min="14092" max="14092" width="14.109375" customWidth="1"/>
    <col min="14345" max="14345" width="12.44140625" customWidth="1"/>
    <col min="14347" max="14347" width="17" customWidth="1"/>
    <col min="14348" max="14348" width="14.109375" customWidth="1"/>
    <col min="14601" max="14601" width="12.44140625" customWidth="1"/>
    <col min="14603" max="14603" width="17" customWidth="1"/>
    <col min="14604" max="14604" width="14.109375" customWidth="1"/>
    <col min="14857" max="14857" width="12.44140625" customWidth="1"/>
    <col min="14859" max="14859" width="17" customWidth="1"/>
    <col min="14860" max="14860" width="14.109375" customWidth="1"/>
    <col min="15113" max="15113" width="12.44140625" customWidth="1"/>
    <col min="15115" max="15115" width="17" customWidth="1"/>
    <col min="15116" max="15116" width="14.109375" customWidth="1"/>
    <col min="15369" max="15369" width="12.44140625" customWidth="1"/>
    <col min="15371" max="15371" width="17" customWidth="1"/>
    <col min="15372" max="15372" width="14.109375" customWidth="1"/>
    <col min="15625" max="15625" width="12.44140625" customWidth="1"/>
    <col min="15627" max="15627" width="17" customWidth="1"/>
    <col min="15628" max="15628" width="14.109375" customWidth="1"/>
    <col min="15881" max="15881" width="12.44140625" customWidth="1"/>
    <col min="15883" max="15883" width="17" customWidth="1"/>
    <col min="15884" max="15884" width="14.109375" customWidth="1"/>
    <col min="16137" max="16137" width="12.44140625" customWidth="1"/>
    <col min="16139" max="16139" width="17" customWidth="1"/>
    <col min="16140" max="16140" width="14.109375" customWidth="1"/>
  </cols>
  <sheetData>
    <row r="1" spans="1:26" x14ac:dyDescent="0.3">
      <c r="A1" t="s">
        <v>244</v>
      </c>
    </row>
    <row r="2" spans="1:26" x14ac:dyDescent="0.3">
      <c r="A2" t="s">
        <v>245</v>
      </c>
    </row>
    <row r="3" spans="1:26" x14ac:dyDescent="0.3">
      <c r="A3" t="s">
        <v>246</v>
      </c>
    </row>
    <row r="4" spans="1:26" ht="15" thickBot="1" x14ac:dyDescent="0.35">
      <c r="E4" s="49" t="s">
        <v>247</v>
      </c>
      <c r="F4" s="49"/>
      <c r="P4" t="s">
        <v>248</v>
      </c>
    </row>
    <row r="5" spans="1:26" x14ac:dyDescent="0.3">
      <c r="J5" s="142" t="s">
        <v>249</v>
      </c>
      <c r="K5" s="143"/>
      <c r="L5" s="144"/>
    </row>
    <row r="6" spans="1:26" ht="15" thickBot="1" x14ac:dyDescent="0.35">
      <c r="E6" t="s">
        <v>250</v>
      </c>
      <c r="G6" t="s">
        <v>251</v>
      </c>
      <c r="J6" s="145" t="s">
        <v>252</v>
      </c>
      <c r="K6" s="146" t="s">
        <v>17</v>
      </c>
      <c r="L6" s="147" t="s">
        <v>253</v>
      </c>
      <c r="M6" t="s">
        <v>254</v>
      </c>
      <c r="P6" s="10" t="s">
        <v>255</v>
      </c>
      <c r="Q6" s="10"/>
    </row>
    <row r="7" spans="1:26" x14ac:dyDescent="0.3">
      <c r="A7" s="10"/>
      <c r="B7" s="10" t="s">
        <v>256</v>
      </c>
      <c r="E7" s="148" t="s">
        <v>257</v>
      </c>
      <c r="F7" s="149" t="s">
        <v>258</v>
      </c>
      <c r="G7" s="149">
        <v>23</v>
      </c>
      <c r="H7" s="150" t="s">
        <v>14</v>
      </c>
      <c r="I7" s="150" t="s">
        <v>259</v>
      </c>
      <c r="J7" s="4"/>
      <c r="K7" s="4"/>
      <c r="M7" s="151"/>
      <c r="P7" s="152" t="s">
        <v>260</v>
      </c>
      <c r="Q7" s="152" t="s">
        <v>259</v>
      </c>
      <c r="Y7" s="12"/>
      <c r="Z7" s="12"/>
    </row>
    <row r="8" spans="1:26" x14ac:dyDescent="0.3">
      <c r="A8" s="10">
        <v>1</v>
      </c>
      <c r="B8" s="10">
        <v>24</v>
      </c>
      <c r="E8" s="153">
        <v>1</v>
      </c>
      <c r="F8" s="154" t="s">
        <v>261</v>
      </c>
      <c r="G8" s="154">
        <v>29</v>
      </c>
      <c r="H8" s="155">
        <f>(G7+G8)/2</f>
        <v>26</v>
      </c>
      <c r="I8" s="155">
        <v>5</v>
      </c>
      <c r="J8" s="4"/>
      <c r="K8" s="4"/>
      <c r="L8" s="4"/>
      <c r="M8" s="156"/>
      <c r="P8" s="157">
        <v>29</v>
      </c>
      <c r="Q8" s="155">
        <v>5</v>
      </c>
      <c r="Y8" s="46"/>
      <c r="Z8" s="14"/>
    </row>
    <row r="9" spans="1:26" x14ac:dyDescent="0.3">
      <c r="A9" s="10">
        <v>2</v>
      </c>
      <c r="B9" s="10">
        <v>27</v>
      </c>
      <c r="E9" s="153">
        <v>2</v>
      </c>
      <c r="F9" s="154" t="s">
        <v>262</v>
      </c>
      <c r="G9" s="154">
        <v>35</v>
      </c>
      <c r="H9" s="155">
        <f t="shared" ref="H9:H13" si="0">(G8+G9)/2</f>
        <v>32</v>
      </c>
      <c r="I9" s="155">
        <v>5</v>
      </c>
      <c r="J9" s="4"/>
      <c r="K9" s="4"/>
      <c r="L9" s="4"/>
      <c r="M9" s="156"/>
      <c r="P9" s="157">
        <v>35</v>
      </c>
      <c r="Q9" s="155">
        <v>5</v>
      </c>
      <c r="Y9" s="46"/>
      <c r="Z9" s="14"/>
    </row>
    <row r="10" spans="1:26" x14ac:dyDescent="0.3">
      <c r="A10" s="10">
        <v>3</v>
      </c>
      <c r="B10" s="10">
        <v>28</v>
      </c>
      <c r="E10" s="153">
        <v>3</v>
      </c>
      <c r="F10" s="154" t="s">
        <v>263</v>
      </c>
      <c r="G10" s="154">
        <v>41</v>
      </c>
      <c r="H10" s="155">
        <f t="shared" si="0"/>
        <v>38</v>
      </c>
      <c r="I10" s="155">
        <v>6</v>
      </c>
      <c r="J10" s="4"/>
      <c r="K10" s="4"/>
      <c r="L10" s="4"/>
      <c r="M10" s="156"/>
      <c r="P10" s="157">
        <v>41</v>
      </c>
      <c r="Q10" s="155">
        <v>6</v>
      </c>
      <c r="Y10" s="46"/>
      <c r="Z10" s="14"/>
    </row>
    <row r="11" spans="1:26" x14ac:dyDescent="0.3">
      <c r="A11" s="10">
        <v>4</v>
      </c>
      <c r="B11" s="10">
        <v>28</v>
      </c>
      <c r="E11" s="153">
        <v>4</v>
      </c>
      <c r="F11" s="154" t="s">
        <v>264</v>
      </c>
      <c r="G11" s="154">
        <v>47</v>
      </c>
      <c r="H11" s="155">
        <f t="shared" si="0"/>
        <v>44</v>
      </c>
      <c r="I11" s="155">
        <v>10</v>
      </c>
      <c r="J11" s="4"/>
      <c r="K11" s="4"/>
      <c r="L11" s="4"/>
      <c r="M11" s="156"/>
      <c r="P11" s="157">
        <v>47</v>
      </c>
      <c r="Q11" s="155">
        <v>10</v>
      </c>
      <c r="Y11" s="46"/>
      <c r="Z11" s="14"/>
    </row>
    <row r="12" spans="1:26" x14ac:dyDescent="0.3">
      <c r="A12" s="10">
        <v>5</v>
      </c>
      <c r="B12" s="10">
        <v>29</v>
      </c>
      <c r="E12" s="153">
        <v>5</v>
      </c>
      <c r="F12" s="154" t="s">
        <v>265</v>
      </c>
      <c r="G12" s="154">
        <v>53</v>
      </c>
      <c r="H12" s="155">
        <f t="shared" si="0"/>
        <v>50</v>
      </c>
      <c r="I12" s="155">
        <v>5</v>
      </c>
      <c r="J12" s="4"/>
      <c r="K12" s="4"/>
      <c r="L12" s="4"/>
      <c r="M12" s="156"/>
      <c r="P12" s="157">
        <v>53</v>
      </c>
      <c r="Q12" s="155">
        <v>5</v>
      </c>
      <c r="Y12" s="46"/>
      <c r="Z12" s="14"/>
    </row>
    <row r="13" spans="1:26" ht="15" thickBot="1" x14ac:dyDescent="0.35">
      <c r="A13" s="10">
        <v>6</v>
      </c>
      <c r="B13" s="10">
        <v>30</v>
      </c>
      <c r="E13" s="158">
        <v>6</v>
      </c>
      <c r="F13" s="159" t="s">
        <v>266</v>
      </c>
      <c r="G13" s="159">
        <v>59</v>
      </c>
      <c r="H13" s="160">
        <f t="shared" si="0"/>
        <v>56</v>
      </c>
      <c r="I13" s="160">
        <v>8</v>
      </c>
      <c r="J13" s="146"/>
      <c r="K13" s="146"/>
      <c r="L13" s="146"/>
      <c r="M13" s="147"/>
      <c r="P13" s="160" t="s">
        <v>267</v>
      </c>
      <c r="Q13" s="160">
        <v>8</v>
      </c>
      <c r="Y13" s="14"/>
      <c r="Z13" s="14"/>
    </row>
    <row r="14" spans="1:26" x14ac:dyDescent="0.3">
      <c r="A14" s="10">
        <v>7</v>
      </c>
      <c r="B14" s="10">
        <v>31</v>
      </c>
      <c r="H14" s="14"/>
      <c r="I14" s="14"/>
      <c r="M14" s="47"/>
      <c r="N14" t="s">
        <v>148</v>
      </c>
    </row>
    <row r="15" spans="1:26" x14ac:dyDescent="0.3">
      <c r="A15" s="10">
        <v>8</v>
      </c>
      <c r="B15" s="10">
        <v>34</v>
      </c>
      <c r="H15" s="14"/>
      <c r="I15" s="14"/>
      <c r="M15" s="49"/>
      <c r="N15" t="s">
        <v>268</v>
      </c>
    </row>
    <row r="16" spans="1:26" x14ac:dyDescent="0.3">
      <c r="A16" s="10">
        <v>9</v>
      </c>
      <c r="B16" s="10">
        <v>35</v>
      </c>
      <c r="E16" s="4"/>
      <c r="F16" s="4"/>
      <c r="G16" t="s">
        <v>269</v>
      </c>
      <c r="H16" s="4"/>
      <c r="I16" s="4"/>
      <c r="J16" s="4"/>
      <c r="K16" s="4"/>
      <c r="L16" s="4"/>
      <c r="M16" s="4"/>
      <c r="N16" t="s">
        <v>270</v>
      </c>
    </row>
    <row r="17" spans="1:19" x14ac:dyDescent="0.3">
      <c r="A17" s="10">
        <v>10</v>
      </c>
      <c r="B17" s="10">
        <v>35</v>
      </c>
      <c r="E17" s="4"/>
      <c r="F17" s="4"/>
      <c r="G17" s="4"/>
      <c r="H17" s="4"/>
      <c r="I17" s="4"/>
      <c r="J17" s="4"/>
      <c r="K17" s="4"/>
      <c r="L17" s="4"/>
      <c r="M17" s="4"/>
      <c r="O17" s="4"/>
      <c r="P17" s="4"/>
      <c r="Q17" s="4"/>
      <c r="R17" s="4"/>
    </row>
    <row r="18" spans="1:19" x14ac:dyDescent="0.3">
      <c r="A18" s="10">
        <v>11</v>
      </c>
      <c r="B18" s="10">
        <v>36</v>
      </c>
      <c r="E18" s="4"/>
      <c r="F18" s="4"/>
      <c r="G18" s="4"/>
      <c r="H18" s="161"/>
      <c r="I18" s="161"/>
      <c r="J18" s="4"/>
      <c r="K18" s="4"/>
      <c r="L18" s="4"/>
      <c r="M18" s="162"/>
      <c r="O18" s="4"/>
      <c r="P18" s="12"/>
      <c r="Q18" s="12"/>
      <c r="R18" s="4"/>
    </row>
    <row r="19" spans="1:19" x14ac:dyDescent="0.3">
      <c r="A19" s="10">
        <v>12</v>
      </c>
      <c r="B19" s="10">
        <v>37</v>
      </c>
      <c r="E19" s="4"/>
      <c r="F19" s="4"/>
      <c r="G19" s="4"/>
      <c r="H19" s="14"/>
      <c r="I19" s="14"/>
      <c r="J19" s="4"/>
      <c r="K19" s="4"/>
      <c r="L19" s="4"/>
      <c r="M19" s="4"/>
      <c r="O19" s="4"/>
      <c r="P19" s="46"/>
      <c r="Q19" s="14"/>
      <c r="R19" s="4"/>
    </row>
    <row r="20" spans="1:19" x14ac:dyDescent="0.3">
      <c r="A20" s="10">
        <v>13</v>
      </c>
      <c r="B20" s="10">
        <v>37</v>
      </c>
      <c r="E20" s="4"/>
      <c r="F20" s="4"/>
      <c r="G20" s="4"/>
      <c r="H20" s="14"/>
      <c r="I20" s="14"/>
      <c r="J20" s="4"/>
      <c r="K20" s="4"/>
      <c r="L20" s="4"/>
      <c r="M20" s="4"/>
      <c r="O20" s="4"/>
      <c r="P20" s="46"/>
      <c r="Q20" s="14"/>
      <c r="R20" s="4"/>
    </row>
    <row r="21" spans="1:19" x14ac:dyDescent="0.3">
      <c r="A21" s="10">
        <v>14</v>
      </c>
      <c r="B21" s="10">
        <v>38</v>
      </c>
      <c r="E21" s="4"/>
      <c r="F21" s="4"/>
      <c r="G21" s="4"/>
      <c r="H21" s="14"/>
      <c r="I21" s="14"/>
      <c r="J21" s="4"/>
      <c r="K21" s="4"/>
      <c r="L21" s="4"/>
      <c r="M21" s="4"/>
      <c r="O21" s="4"/>
      <c r="P21" s="46"/>
      <c r="Q21" s="14"/>
      <c r="R21" s="4"/>
    </row>
    <row r="22" spans="1:19" x14ac:dyDescent="0.3">
      <c r="A22" s="10">
        <v>15</v>
      </c>
      <c r="B22" s="10">
        <v>39</v>
      </c>
      <c r="E22" s="4"/>
      <c r="F22" s="4"/>
      <c r="G22" s="4"/>
      <c r="H22" s="14"/>
      <c r="I22" s="14"/>
      <c r="J22" s="4"/>
      <c r="K22" s="4"/>
      <c r="L22" s="4"/>
      <c r="M22" s="4"/>
      <c r="O22" s="4"/>
      <c r="P22" s="46"/>
      <c r="Q22" s="14"/>
      <c r="R22" s="4"/>
    </row>
    <row r="23" spans="1:19" x14ac:dyDescent="0.3">
      <c r="A23" s="10">
        <v>16</v>
      </c>
      <c r="B23" s="10">
        <v>39</v>
      </c>
      <c r="E23" s="4"/>
      <c r="F23" s="4"/>
      <c r="G23" s="4"/>
      <c r="H23" s="14"/>
      <c r="I23" s="14"/>
      <c r="J23" s="4"/>
      <c r="K23" s="4"/>
      <c r="L23" s="4"/>
      <c r="M23" s="4"/>
      <c r="O23" s="4"/>
      <c r="P23" s="46"/>
      <c r="Q23" s="14"/>
      <c r="R23" s="4"/>
    </row>
    <row r="24" spans="1:19" x14ac:dyDescent="0.3">
      <c r="A24" s="10">
        <v>17</v>
      </c>
      <c r="B24" s="10">
        <v>42</v>
      </c>
      <c r="E24" s="4"/>
      <c r="F24" s="4"/>
      <c r="G24" s="4"/>
      <c r="H24" s="14"/>
      <c r="I24" s="14"/>
      <c r="J24" s="4"/>
      <c r="K24" s="4"/>
      <c r="L24" s="4"/>
      <c r="M24" s="4"/>
      <c r="O24" s="4"/>
      <c r="P24" s="14"/>
      <c r="Q24" s="14"/>
      <c r="R24" s="4"/>
    </row>
    <row r="25" spans="1:19" x14ac:dyDescent="0.3">
      <c r="A25" s="10">
        <v>18</v>
      </c>
      <c r="B25" s="10">
        <v>43</v>
      </c>
      <c r="E25" s="4"/>
      <c r="F25" s="4"/>
      <c r="G25" s="4"/>
      <c r="H25" s="14"/>
      <c r="I25" s="14"/>
      <c r="J25" s="4"/>
      <c r="K25" s="14"/>
      <c r="L25" s="14"/>
      <c r="M25" s="163"/>
      <c r="O25" s="4"/>
      <c r="P25" s="4"/>
      <c r="Q25" s="4"/>
      <c r="R25" s="4"/>
    </row>
    <row r="26" spans="1:19" x14ac:dyDescent="0.3">
      <c r="A26" s="10">
        <v>19</v>
      </c>
      <c r="B26" s="10">
        <v>43</v>
      </c>
      <c r="E26" s="4"/>
      <c r="F26" s="4"/>
      <c r="G26" s="4"/>
      <c r="H26" s="4"/>
      <c r="I26" s="4"/>
      <c r="J26" s="4"/>
      <c r="K26" s="4"/>
      <c r="L26" s="4"/>
      <c r="M26" s="164"/>
      <c r="O26" s="4"/>
      <c r="P26" s="4"/>
      <c r="Q26" s="4"/>
      <c r="R26" s="4"/>
    </row>
    <row r="27" spans="1:19" x14ac:dyDescent="0.3">
      <c r="A27" s="10">
        <v>20</v>
      </c>
      <c r="B27" s="10">
        <v>43</v>
      </c>
      <c r="M27" s="47"/>
      <c r="O27" s="4"/>
      <c r="P27" s="4"/>
      <c r="Q27" s="4"/>
      <c r="R27" s="4"/>
    </row>
    <row r="28" spans="1:19" x14ac:dyDescent="0.3">
      <c r="A28" s="10">
        <v>21</v>
      </c>
      <c r="B28" s="10">
        <v>44</v>
      </c>
    </row>
    <row r="29" spans="1:19" x14ac:dyDescent="0.3">
      <c r="A29" s="10">
        <v>22</v>
      </c>
      <c r="B29" s="10">
        <v>44</v>
      </c>
    </row>
    <row r="30" spans="1:19" x14ac:dyDescent="0.3">
      <c r="A30" s="10">
        <v>23</v>
      </c>
      <c r="B30" s="10">
        <v>45</v>
      </c>
      <c r="I30" s="4"/>
      <c r="J30" s="4"/>
      <c r="K30" s="4"/>
    </row>
    <row r="31" spans="1:19" x14ac:dyDescent="0.3">
      <c r="A31" s="10">
        <v>24</v>
      </c>
      <c r="B31" s="10">
        <v>46</v>
      </c>
      <c r="I31" s="4"/>
      <c r="J31" s="4"/>
      <c r="K31" s="4"/>
    </row>
    <row r="32" spans="1:19" x14ac:dyDescent="0.3">
      <c r="A32" s="10">
        <v>25</v>
      </c>
      <c r="B32" s="10">
        <v>47</v>
      </c>
      <c r="G32" s="4"/>
      <c r="H32" s="4"/>
      <c r="I32" s="161"/>
      <c r="J32" s="161"/>
      <c r="K32" s="161"/>
      <c r="L32" s="4"/>
      <c r="M32" s="4"/>
      <c r="N32" s="4"/>
      <c r="O32" s="4"/>
      <c r="P32" s="4"/>
      <c r="Q32" s="4"/>
      <c r="R32" s="4"/>
      <c r="S32" s="4"/>
    </row>
    <row r="33" spans="1:19" x14ac:dyDescent="0.3">
      <c r="A33" s="10">
        <v>26</v>
      </c>
      <c r="B33" s="10">
        <v>47</v>
      </c>
      <c r="E33" s="4"/>
      <c r="F33" s="4"/>
      <c r="G33" s="16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</row>
    <row r="34" spans="1:19" x14ac:dyDescent="0.3">
      <c r="A34" s="10">
        <v>27</v>
      </c>
      <c r="B34" s="10">
        <v>48</v>
      </c>
      <c r="E34" s="4"/>
      <c r="F34" s="4"/>
      <c r="G34" s="164"/>
      <c r="H34" s="164"/>
      <c r="I34" s="164"/>
      <c r="J34" s="164"/>
      <c r="K34" s="4"/>
      <c r="L34" s="4"/>
      <c r="M34" s="4"/>
      <c r="N34" s="14"/>
      <c r="O34" s="14"/>
      <c r="P34" s="4"/>
      <c r="Q34" s="4"/>
      <c r="R34" s="4"/>
      <c r="S34" s="4"/>
    </row>
    <row r="35" spans="1:19" x14ac:dyDescent="0.3">
      <c r="A35" s="10">
        <v>28</v>
      </c>
      <c r="B35" s="10">
        <v>50</v>
      </c>
      <c r="E35" s="4"/>
      <c r="F35" s="4"/>
      <c r="G35" s="164"/>
      <c r="H35" s="164"/>
      <c r="I35" s="164"/>
      <c r="J35" s="164"/>
      <c r="K35" s="14"/>
      <c r="L35" s="4"/>
      <c r="M35" s="4"/>
      <c r="N35" s="4"/>
      <c r="O35" s="4"/>
      <c r="P35" s="4"/>
      <c r="Q35" s="4"/>
      <c r="R35" s="4"/>
      <c r="S35" s="4"/>
    </row>
    <row r="36" spans="1:19" x14ac:dyDescent="0.3">
      <c r="A36" s="10">
        <v>29</v>
      </c>
      <c r="B36" s="10">
        <v>51</v>
      </c>
      <c r="E36" s="4"/>
      <c r="F36" s="4"/>
      <c r="G36" s="163"/>
      <c r="H36" s="4"/>
      <c r="I36" s="14"/>
      <c r="J36" s="14"/>
      <c r="K36" s="14"/>
      <c r="L36" s="4"/>
      <c r="M36" s="4"/>
      <c r="N36" s="4"/>
      <c r="O36" s="4"/>
      <c r="P36" s="4"/>
      <c r="Q36" s="4"/>
      <c r="R36" s="4"/>
      <c r="S36" s="4"/>
    </row>
    <row r="37" spans="1:19" x14ac:dyDescent="0.3">
      <c r="A37" s="10">
        <v>30</v>
      </c>
      <c r="B37" s="10">
        <v>51</v>
      </c>
      <c r="E37" s="4"/>
      <c r="F37" s="4"/>
      <c r="G37" s="164"/>
      <c r="H37" s="4"/>
      <c r="I37" s="14"/>
      <c r="J37" s="14"/>
      <c r="K37" s="14"/>
      <c r="L37" s="4"/>
      <c r="M37" s="4"/>
      <c r="N37" s="4"/>
      <c r="O37" s="4"/>
      <c r="P37" s="4"/>
      <c r="Q37" s="4"/>
      <c r="R37" s="4"/>
      <c r="S37" s="4"/>
    </row>
    <row r="38" spans="1:19" x14ac:dyDescent="0.3">
      <c r="A38" s="10">
        <v>31</v>
      </c>
      <c r="B38" s="10">
        <v>53</v>
      </c>
      <c r="E38" s="4"/>
      <c r="F38" s="4"/>
      <c r="G38" s="4"/>
      <c r="H38" s="4"/>
      <c r="I38" s="4"/>
      <c r="J38" s="14"/>
      <c r="K38" s="4"/>
      <c r="L38" s="4"/>
      <c r="M38" s="4"/>
      <c r="N38" s="4"/>
      <c r="O38" s="164"/>
      <c r="P38" s="4"/>
      <c r="Q38" s="4"/>
      <c r="R38" s="4"/>
      <c r="S38" s="4"/>
    </row>
    <row r="39" spans="1:19" x14ac:dyDescent="0.3">
      <c r="A39" s="10">
        <v>32</v>
      </c>
      <c r="B39" s="10">
        <v>55</v>
      </c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</row>
    <row r="40" spans="1:19" x14ac:dyDescent="0.3">
      <c r="A40" s="10">
        <v>33</v>
      </c>
      <c r="B40" s="10">
        <v>55</v>
      </c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</row>
    <row r="41" spans="1:19" x14ac:dyDescent="0.3">
      <c r="A41" s="10">
        <v>34</v>
      </c>
      <c r="B41" s="10">
        <v>56</v>
      </c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</row>
    <row r="42" spans="1:19" x14ac:dyDescent="0.3">
      <c r="A42" s="10">
        <v>35</v>
      </c>
      <c r="B42" s="10">
        <v>56</v>
      </c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</row>
    <row r="43" spans="1:19" x14ac:dyDescent="0.3">
      <c r="A43" s="10">
        <v>36</v>
      </c>
      <c r="B43" s="10">
        <v>57</v>
      </c>
      <c r="G43" s="12"/>
      <c r="H43" s="12"/>
      <c r="I43" s="12"/>
      <c r="J43" s="4"/>
      <c r="K43" s="4"/>
      <c r="L43" s="4"/>
      <c r="M43" s="4"/>
      <c r="N43" s="4"/>
      <c r="O43" s="4"/>
      <c r="P43" s="4"/>
      <c r="Q43" s="4"/>
      <c r="R43" s="4"/>
      <c r="S43" s="4"/>
    </row>
    <row r="44" spans="1:19" x14ac:dyDescent="0.3">
      <c r="A44" s="10">
        <v>37</v>
      </c>
      <c r="B44" s="10">
        <v>58</v>
      </c>
      <c r="G44" s="14"/>
      <c r="H44" s="14"/>
      <c r="I44" s="14"/>
      <c r="J44" s="4"/>
      <c r="K44" s="4"/>
      <c r="L44" s="4"/>
      <c r="M44" s="4"/>
      <c r="N44" s="4"/>
      <c r="O44" s="4"/>
      <c r="P44" s="4"/>
      <c r="Q44" s="4"/>
      <c r="R44" s="4"/>
      <c r="S44" s="4"/>
    </row>
    <row r="45" spans="1:19" x14ac:dyDescent="0.3">
      <c r="A45" s="10">
        <v>38</v>
      </c>
      <c r="B45" s="10">
        <v>58</v>
      </c>
      <c r="G45" s="14"/>
      <c r="H45" s="14"/>
      <c r="I45" s="14"/>
      <c r="J45" s="4"/>
      <c r="K45" s="4"/>
      <c r="L45" s="4"/>
      <c r="M45" s="4"/>
      <c r="N45" s="4"/>
      <c r="O45" s="4"/>
      <c r="P45" s="4"/>
      <c r="Q45" s="4"/>
      <c r="R45" s="4"/>
      <c r="S45" s="4"/>
    </row>
    <row r="46" spans="1:19" x14ac:dyDescent="0.3">
      <c r="A46" s="10">
        <v>39</v>
      </c>
      <c r="B46" s="10">
        <v>59</v>
      </c>
      <c r="G46" s="14"/>
      <c r="H46" s="14"/>
      <c r="I46" s="14"/>
      <c r="J46" s="4"/>
      <c r="K46" s="4"/>
      <c r="L46" s="4"/>
      <c r="M46" s="4"/>
      <c r="N46" s="4"/>
      <c r="O46" s="4"/>
      <c r="P46" s="4"/>
      <c r="Q46" s="4"/>
      <c r="R46" s="4"/>
      <c r="S46" s="4"/>
    </row>
    <row r="47" spans="1:19" x14ac:dyDescent="0.3">
      <c r="B47" s="47">
        <f>AVERAGEA(B8:B46)</f>
        <v>43.025641025641029</v>
      </c>
      <c r="G47" s="14"/>
      <c r="H47" s="14"/>
      <c r="I47" s="14"/>
      <c r="J47" s="4"/>
      <c r="K47" s="4"/>
      <c r="L47" s="4"/>
      <c r="M47" s="4"/>
      <c r="N47" s="4"/>
      <c r="O47" s="4"/>
      <c r="P47" s="4"/>
      <c r="Q47" s="4"/>
      <c r="R47" s="4"/>
      <c r="S47" s="4"/>
    </row>
    <row r="48" spans="1:19" x14ac:dyDescent="0.3">
      <c r="B48">
        <f>_xlfn.STDEV.P(B8:B46)</f>
        <v>9.9240375868385122</v>
      </c>
      <c r="C48" t="s">
        <v>271</v>
      </c>
      <c r="G48" s="14"/>
      <c r="H48" s="14"/>
      <c r="I48" s="14"/>
      <c r="J48" s="4"/>
      <c r="K48" s="4"/>
      <c r="L48" s="4"/>
      <c r="M48" s="4"/>
      <c r="N48" s="4"/>
      <c r="O48" s="4"/>
      <c r="P48" s="4"/>
      <c r="Q48" s="4"/>
      <c r="R48" s="4"/>
      <c r="S48" s="4"/>
    </row>
    <row r="49" spans="2:19" x14ac:dyDescent="0.3">
      <c r="B49" s="47">
        <f>_xlfn.VAR.S(B8:B46)</f>
        <v>101.07827260458841</v>
      </c>
      <c r="C49" t="s">
        <v>272</v>
      </c>
      <c r="D49" s="47"/>
      <c r="G49" s="14"/>
      <c r="H49" s="14"/>
      <c r="I49" s="14"/>
      <c r="J49" s="4"/>
      <c r="K49" s="4"/>
      <c r="L49" s="4"/>
      <c r="M49" s="4"/>
      <c r="N49" s="4"/>
      <c r="O49" s="4"/>
      <c r="P49" s="4"/>
      <c r="Q49" s="4"/>
      <c r="R49" s="4"/>
      <c r="S49" s="4"/>
    </row>
    <row r="50" spans="2:19" x14ac:dyDescent="0.3">
      <c r="D50" t="s">
        <v>271</v>
      </c>
      <c r="G50" s="14"/>
      <c r="H50" s="14"/>
      <c r="I50" s="14"/>
      <c r="J50" s="4"/>
      <c r="K50" s="4"/>
      <c r="L50" s="4"/>
      <c r="M50" s="4"/>
      <c r="N50" s="4"/>
      <c r="O50" s="4"/>
      <c r="P50" s="4"/>
      <c r="Q50" s="4"/>
      <c r="R50" s="4"/>
      <c r="S50" s="4"/>
    </row>
    <row r="51" spans="2:19" x14ac:dyDescent="0.3">
      <c r="D51" t="s">
        <v>272</v>
      </c>
      <c r="E51" s="47"/>
      <c r="F51" s="47"/>
      <c r="G51" s="14"/>
      <c r="H51" s="14"/>
      <c r="I51" s="14"/>
      <c r="J51" s="4"/>
      <c r="K51" s="4"/>
      <c r="L51" s="4"/>
      <c r="M51" s="4"/>
      <c r="N51" s="4"/>
      <c r="O51" s="4"/>
      <c r="P51" s="4"/>
      <c r="Q51" s="4"/>
      <c r="R51" s="4"/>
      <c r="S51" s="4"/>
    </row>
    <row r="52" spans="2:19" x14ac:dyDescent="0.3">
      <c r="G52" s="14"/>
      <c r="H52" s="14"/>
      <c r="I52" s="14"/>
      <c r="J52" s="4"/>
      <c r="K52" s="4"/>
      <c r="L52" s="4"/>
      <c r="M52" s="4"/>
      <c r="N52" s="4"/>
      <c r="O52" s="4"/>
      <c r="P52" s="4"/>
      <c r="Q52" s="4"/>
      <c r="R52" s="4"/>
      <c r="S52" s="4"/>
    </row>
    <row r="53" spans="2:19" x14ac:dyDescent="0.3">
      <c r="B53">
        <f>B46-B8</f>
        <v>35</v>
      </c>
      <c r="D53" t="s">
        <v>273</v>
      </c>
      <c r="E53" s="47"/>
      <c r="F53" s="47"/>
      <c r="G53" s="14"/>
      <c r="H53" s="14"/>
      <c r="I53" s="14"/>
      <c r="J53" s="4"/>
      <c r="K53" s="4"/>
      <c r="L53" s="4"/>
      <c r="M53" s="4"/>
      <c r="N53" s="4"/>
      <c r="O53" s="4"/>
      <c r="P53" s="4"/>
      <c r="Q53" s="4"/>
      <c r="R53" s="4"/>
      <c r="S53" s="4"/>
    </row>
    <row r="54" spans="2:19" x14ac:dyDescent="0.3">
      <c r="B54">
        <f>1+3.3*LOG10(39)</f>
        <v>6.2505132031874471</v>
      </c>
      <c r="G54" s="165"/>
      <c r="H54" s="165"/>
      <c r="I54" s="14"/>
      <c r="J54" s="4"/>
      <c r="K54" s="4"/>
      <c r="L54" s="4"/>
      <c r="M54" s="4"/>
      <c r="N54" s="4"/>
      <c r="O54" s="4"/>
      <c r="P54" s="4"/>
      <c r="Q54" s="4"/>
      <c r="R54" s="4"/>
      <c r="S54" s="4"/>
    </row>
    <row r="55" spans="2:19" x14ac:dyDescent="0.3">
      <c r="B55">
        <f>SQRT(39)</f>
        <v>6.2449979983983983</v>
      </c>
      <c r="G55" s="1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</row>
    <row r="56" spans="2:19" x14ac:dyDescent="0.3"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</row>
    <row r="95" spans="4:4" x14ac:dyDescent="0.3">
      <c r="D95" s="49"/>
    </row>
    <row r="100" spans="2:4" x14ac:dyDescent="0.3">
      <c r="B100" s="47"/>
    </row>
    <row r="101" spans="2:4" x14ac:dyDescent="0.3">
      <c r="D101" s="166"/>
    </row>
    <row r="102" spans="2:4" x14ac:dyDescent="0.3">
      <c r="B102" s="47"/>
      <c r="D102" s="47"/>
    </row>
  </sheetData>
  <pageMargins left="0.7" right="0.7" top="0.78740157499999996" bottom="0.78740157499999996" header="0.3" footer="0.3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W68"/>
  <sheetViews>
    <sheetView workbookViewId="0">
      <selection sqref="A1:XFD1048576"/>
    </sheetView>
  </sheetViews>
  <sheetFormatPr defaultRowHeight="14.4" x14ac:dyDescent="0.3"/>
  <cols>
    <col min="1" max="1" width="18.6640625" customWidth="1"/>
    <col min="2" max="2" width="17.109375" customWidth="1"/>
    <col min="3" max="3" width="17.109375" bestFit="1" customWidth="1"/>
    <col min="4" max="4" width="16.33203125" customWidth="1"/>
    <col min="10" max="10" width="9.6640625" bestFit="1" customWidth="1"/>
  </cols>
  <sheetData>
    <row r="1" spans="1:23" s="53" customFormat="1" ht="12" customHeight="1" x14ac:dyDescent="0.3">
      <c r="A1" s="53" t="s">
        <v>48</v>
      </c>
    </row>
    <row r="2" spans="1:23" s="53" customFormat="1" ht="12" customHeight="1" x14ac:dyDescent="0.3">
      <c r="A2" s="53" t="s">
        <v>49</v>
      </c>
    </row>
    <row r="3" spans="1:23" s="53" customFormat="1" ht="12" customHeight="1" x14ac:dyDescent="0.3">
      <c r="A3" s="53" t="s">
        <v>50</v>
      </c>
      <c r="K3" s="54"/>
    </row>
    <row r="4" spans="1:23" s="53" customFormat="1" ht="12" customHeight="1" x14ac:dyDescent="0.3">
      <c r="A4" s="53" t="s">
        <v>51</v>
      </c>
      <c r="K4" s="54"/>
      <c r="L4" s="55"/>
      <c r="M4" s="55"/>
      <c r="N4" s="55"/>
      <c r="O4" s="55"/>
      <c r="P4" s="55"/>
      <c r="Q4" s="55"/>
      <c r="R4" s="55"/>
    </row>
    <row r="5" spans="1:23" s="53" customFormat="1" ht="12" customHeight="1" x14ac:dyDescent="0.3">
      <c r="K5" s="54" t="s">
        <v>52</v>
      </c>
      <c r="Q5" s="55"/>
      <c r="R5" s="55"/>
      <c r="S5" s="55"/>
      <c r="T5" s="55"/>
      <c r="U5" s="55"/>
      <c r="V5" s="55"/>
      <c r="W5" s="55"/>
    </row>
    <row r="6" spans="1:23" s="53" customFormat="1" ht="12" customHeight="1" x14ac:dyDescent="0.3">
      <c r="Q6" s="55"/>
      <c r="R6" s="55"/>
      <c r="S6" s="55"/>
      <c r="T6" s="55"/>
      <c r="U6" s="55"/>
      <c r="V6" s="55"/>
      <c r="W6" s="55"/>
    </row>
    <row r="7" spans="1:23" s="53" customFormat="1" ht="12" customHeight="1" x14ac:dyDescent="0.3">
      <c r="B7" s="56" t="s">
        <v>53</v>
      </c>
      <c r="C7" s="56" t="s">
        <v>54</v>
      </c>
      <c r="D7" s="57"/>
      <c r="J7" s="54" t="s">
        <v>29</v>
      </c>
      <c r="K7" s="54" t="s">
        <v>55</v>
      </c>
      <c r="N7" s="58"/>
      <c r="O7" s="58"/>
      <c r="Q7" s="55"/>
      <c r="R7" s="55"/>
      <c r="S7" s="55"/>
      <c r="T7" s="55"/>
      <c r="U7" s="55"/>
      <c r="V7" s="55"/>
      <c r="W7" s="55"/>
    </row>
    <row r="8" spans="1:23" s="53" customFormat="1" ht="12" customHeight="1" x14ac:dyDescent="0.3">
      <c r="B8" s="59" t="s">
        <v>56</v>
      </c>
      <c r="C8" s="60" t="s">
        <v>57</v>
      </c>
      <c r="D8" s="60"/>
      <c r="J8" s="55"/>
      <c r="L8" s="61"/>
      <c r="N8" s="62"/>
      <c r="O8" s="63"/>
      <c r="Q8" s="55"/>
      <c r="R8" s="55"/>
      <c r="S8" s="55"/>
      <c r="T8" s="55"/>
      <c r="U8" s="55"/>
      <c r="V8" s="55"/>
      <c r="W8" s="55"/>
    </row>
    <row r="9" spans="1:23" s="53" customFormat="1" ht="12" customHeight="1" x14ac:dyDescent="0.3">
      <c r="A9" s="53">
        <v>1</v>
      </c>
      <c r="B9" s="64">
        <v>15.88</v>
      </c>
      <c r="C9" s="55"/>
      <c r="D9" s="55"/>
      <c r="J9" s="65"/>
      <c r="K9" s="55"/>
      <c r="L9" s="12"/>
      <c r="M9" s="12"/>
      <c r="N9" s="62"/>
      <c r="O9" s="63"/>
      <c r="Q9" s="55"/>
      <c r="R9" s="55"/>
      <c r="S9" s="55"/>
      <c r="T9" s="55"/>
      <c r="U9" s="55"/>
      <c r="V9" s="55"/>
      <c r="W9" s="55"/>
    </row>
    <row r="10" spans="1:23" s="53" customFormat="1" ht="12" customHeight="1" x14ac:dyDescent="0.3">
      <c r="A10" s="53">
        <v>2</v>
      </c>
      <c r="B10" s="64">
        <v>4.08</v>
      </c>
      <c r="C10" s="55"/>
      <c r="D10" s="55"/>
      <c r="J10" s="66"/>
      <c r="K10" s="55"/>
      <c r="L10" s="14"/>
      <c r="M10" s="14"/>
      <c r="N10" s="62"/>
      <c r="O10" s="63"/>
      <c r="Q10" s="55"/>
      <c r="R10" s="55"/>
      <c r="S10" s="55"/>
      <c r="T10" s="55"/>
      <c r="U10" s="55"/>
      <c r="V10" s="55"/>
      <c r="W10" s="55"/>
    </row>
    <row r="11" spans="1:23" s="53" customFormat="1" ht="12" customHeight="1" x14ac:dyDescent="0.3">
      <c r="A11" s="53">
        <v>3</v>
      </c>
      <c r="B11" s="64">
        <v>5.69</v>
      </c>
      <c r="C11" s="55"/>
      <c r="D11" s="55"/>
      <c r="K11" s="55"/>
      <c r="L11" s="14"/>
      <c r="M11" s="14"/>
      <c r="N11" s="62"/>
      <c r="O11" s="63"/>
      <c r="Q11" s="55"/>
      <c r="R11" s="55"/>
      <c r="S11" s="55"/>
      <c r="T11" s="55"/>
      <c r="U11" s="55"/>
      <c r="V11" s="55"/>
      <c r="W11" s="55"/>
    </row>
    <row r="12" spans="1:23" s="53" customFormat="1" ht="12" customHeight="1" x14ac:dyDescent="0.3">
      <c r="A12" s="53">
        <v>4</v>
      </c>
      <c r="B12" s="64">
        <v>1.6910000000000001</v>
      </c>
      <c r="C12" s="55"/>
      <c r="D12" s="55"/>
      <c r="K12" s="55"/>
      <c r="L12" s="14"/>
      <c r="M12" s="14"/>
      <c r="N12" s="62"/>
      <c r="O12" s="63"/>
      <c r="Q12" s="55"/>
      <c r="R12" s="55"/>
      <c r="S12" s="55"/>
      <c r="T12" s="55"/>
      <c r="U12" s="55"/>
      <c r="V12" s="55"/>
      <c r="W12" s="55"/>
    </row>
    <row r="13" spans="1:23" s="53" customFormat="1" ht="12" customHeight="1" x14ac:dyDescent="0.3">
      <c r="A13" s="53">
        <v>5</v>
      </c>
      <c r="B13" s="64">
        <v>1.849</v>
      </c>
      <c r="C13" s="55"/>
      <c r="D13" s="55"/>
      <c r="J13" s="66"/>
      <c r="K13" s="55"/>
      <c r="L13" s="14"/>
      <c r="M13" s="14"/>
      <c r="N13" s="62"/>
      <c r="O13" s="63"/>
      <c r="Q13" s="55"/>
      <c r="R13" s="55"/>
      <c r="S13" s="55"/>
      <c r="T13" s="55"/>
      <c r="U13" s="55"/>
      <c r="V13" s="55"/>
      <c r="W13" s="55"/>
    </row>
    <row r="14" spans="1:23" s="53" customFormat="1" ht="12" customHeight="1" x14ac:dyDescent="0.3">
      <c r="A14" s="53">
        <v>6</v>
      </c>
      <c r="B14" s="64">
        <v>2.1179999999999999</v>
      </c>
      <c r="C14" s="55"/>
      <c r="D14" s="55"/>
      <c r="J14" s="66"/>
      <c r="K14" s="55"/>
      <c r="L14" s="14"/>
      <c r="M14" s="14"/>
      <c r="N14" s="62"/>
      <c r="O14" s="63"/>
      <c r="Q14" s="55"/>
      <c r="R14" s="55"/>
      <c r="S14" s="55"/>
      <c r="T14" s="55"/>
      <c r="U14" s="55"/>
      <c r="V14" s="55"/>
      <c r="W14" s="55"/>
    </row>
    <row r="15" spans="1:23" s="53" customFormat="1" ht="12" customHeight="1" x14ac:dyDescent="0.3">
      <c r="A15" s="53">
        <v>7</v>
      </c>
      <c r="B15" s="64">
        <v>1.236</v>
      </c>
      <c r="C15" s="55"/>
      <c r="D15" s="55"/>
      <c r="J15" s="66"/>
      <c r="K15" s="55"/>
      <c r="L15" s="14"/>
      <c r="M15" s="14"/>
      <c r="N15" s="55"/>
      <c r="Q15" s="55"/>
      <c r="R15" s="55"/>
      <c r="S15" s="55"/>
      <c r="T15" s="55"/>
      <c r="U15" s="55"/>
      <c r="V15" s="55"/>
      <c r="W15" s="55"/>
    </row>
    <row r="16" spans="1:23" s="53" customFormat="1" ht="12" customHeight="1" x14ac:dyDescent="0.3">
      <c r="A16" s="53">
        <v>8</v>
      </c>
      <c r="B16" s="64">
        <v>1.349</v>
      </c>
      <c r="C16" s="55"/>
      <c r="D16" s="55"/>
      <c r="J16" s="66"/>
      <c r="K16" s="55"/>
      <c r="L16" s="14"/>
      <c r="M16" s="14"/>
      <c r="N16" s="55"/>
      <c r="Q16" s="55"/>
      <c r="R16" s="55"/>
      <c r="S16" s="55"/>
      <c r="T16" s="55"/>
      <c r="U16" s="55"/>
      <c r="V16" s="55"/>
      <c r="W16" s="55"/>
    </row>
    <row r="17" spans="1:22" s="53" customFormat="1" ht="12" customHeight="1" x14ac:dyDescent="0.3">
      <c r="A17" s="53">
        <v>9</v>
      </c>
      <c r="B17" s="64">
        <v>0.81</v>
      </c>
      <c r="C17" s="55"/>
      <c r="D17" s="55"/>
      <c r="K17" s="55"/>
      <c r="L17" s="66"/>
      <c r="M17" s="66"/>
      <c r="N17" s="55"/>
    </row>
    <row r="18" spans="1:22" s="53" customFormat="1" ht="12" customHeight="1" x14ac:dyDescent="0.3">
      <c r="A18" s="53">
        <v>10</v>
      </c>
      <c r="B18" s="64">
        <v>0.90800000000000003</v>
      </c>
      <c r="C18" s="55"/>
      <c r="D18" s="55"/>
      <c r="K18" s="55"/>
      <c r="L18" s="66"/>
      <c r="M18" s="66"/>
    </row>
    <row r="19" spans="1:22" s="53" customFormat="1" ht="12" customHeight="1" x14ac:dyDescent="0.3">
      <c r="A19" s="53">
        <v>11</v>
      </c>
      <c r="B19" s="64">
        <v>0.44</v>
      </c>
      <c r="C19" s="55"/>
      <c r="D19" s="55"/>
      <c r="N19" s="55"/>
    </row>
    <row r="20" spans="1:22" s="53" customFormat="1" ht="12" customHeight="1" x14ac:dyDescent="0.3">
      <c r="A20" s="53">
        <v>12</v>
      </c>
      <c r="B20" s="64">
        <v>0.50900000000000001</v>
      </c>
      <c r="C20" s="55"/>
      <c r="D20" s="55"/>
      <c r="N20" s="55"/>
    </row>
    <row r="21" spans="1:22" s="53" customFormat="1" ht="12" customHeight="1" x14ac:dyDescent="0.3">
      <c r="A21" s="53">
        <v>13</v>
      </c>
      <c r="B21" s="64">
        <v>0.26500000000000001</v>
      </c>
      <c r="C21" s="55"/>
      <c r="D21" s="55"/>
    </row>
    <row r="22" spans="1:22" s="53" customFormat="1" ht="12" customHeight="1" x14ac:dyDescent="0.3">
      <c r="A22" s="53">
        <v>14</v>
      </c>
      <c r="B22" s="64">
        <v>0.26700000000000002</v>
      </c>
      <c r="C22" s="55"/>
      <c r="D22" s="55"/>
    </row>
    <row r="23" spans="1:22" s="53" customFormat="1" ht="12" customHeight="1" x14ac:dyDescent="0.3">
      <c r="A23" s="53">
        <v>15</v>
      </c>
      <c r="B23" s="64">
        <v>0.312</v>
      </c>
      <c r="C23" s="55"/>
      <c r="D23" s="55"/>
      <c r="V23" s="58"/>
    </row>
    <row r="24" spans="1:22" s="53" customFormat="1" ht="12" customHeight="1" x14ac:dyDescent="0.3">
      <c r="A24" s="53">
        <v>16</v>
      </c>
      <c r="B24" s="64">
        <v>8.1000000000000003E-2</v>
      </c>
      <c r="C24" s="55"/>
      <c r="D24" s="55"/>
      <c r="V24" s="63"/>
    </row>
    <row r="25" spans="1:22" s="53" customFormat="1" ht="12" customHeight="1" x14ac:dyDescent="0.3">
      <c r="A25" s="53">
        <v>17</v>
      </c>
      <c r="B25" s="64">
        <v>0.191</v>
      </c>
      <c r="C25" s="55"/>
      <c r="D25" s="55"/>
      <c r="V25" s="63"/>
    </row>
    <row r="26" spans="1:22" s="53" customFormat="1" ht="12" customHeight="1" x14ac:dyDescent="0.3">
      <c r="A26" s="53">
        <v>18</v>
      </c>
      <c r="B26" s="64">
        <v>0.20100000000000001</v>
      </c>
      <c r="C26" s="55"/>
      <c r="D26" s="55"/>
      <c r="Q26" s="63"/>
    </row>
    <row r="27" spans="1:22" s="53" customFormat="1" ht="12" customHeight="1" x14ac:dyDescent="0.3">
      <c r="A27" s="53">
        <v>19</v>
      </c>
      <c r="B27" s="64">
        <v>8.7999999999999995E-2</v>
      </c>
      <c r="C27" s="55"/>
      <c r="D27" s="55"/>
      <c r="Q27" s="63"/>
    </row>
    <row r="28" spans="1:22" s="53" customFormat="1" ht="12" customHeight="1" x14ac:dyDescent="0.3">
      <c r="A28" s="53">
        <v>20</v>
      </c>
      <c r="B28" s="64">
        <v>0.15</v>
      </c>
      <c r="C28" s="55"/>
      <c r="D28" s="55"/>
      <c r="Q28" s="63"/>
    </row>
    <row r="29" spans="1:22" s="53" customFormat="1" ht="12" customHeight="1" x14ac:dyDescent="0.3">
      <c r="A29" s="53">
        <v>21</v>
      </c>
      <c r="B29" s="64">
        <v>3.4000000000000002E-2</v>
      </c>
      <c r="C29" s="55"/>
      <c r="D29" s="55"/>
      <c r="Q29" s="63"/>
    </row>
    <row r="30" spans="1:22" s="53" customFormat="1" ht="12" customHeight="1" x14ac:dyDescent="0.3">
      <c r="A30" s="53">
        <v>22</v>
      </c>
      <c r="B30" s="64">
        <v>3.5000000000000003E-2</v>
      </c>
      <c r="C30" s="55"/>
      <c r="D30" s="55"/>
      <c r="F30" s="60" t="s">
        <v>58</v>
      </c>
      <c r="I30" s="63"/>
      <c r="J30" s="58"/>
      <c r="K30" s="58"/>
      <c r="Q30" s="63"/>
    </row>
    <row r="31" spans="1:22" s="53" customFormat="1" ht="12" customHeight="1" x14ac:dyDescent="0.3">
      <c r="A31" s="53">
        <v>23</v>
      </c>
      <c r="B31" s="64">
        <v>2.8000000000000001E-2</v>
      </c>
      <c r="C31" s="55"/>
      <c r="D31" s="55"/>
      <c r="E31" s="54" t="s">
        <v>31</v>
      </c>
      <c r="F31" s="54" t="s">
        <v>59</v>
      </c>
      <c r="G31" s="66"/>
      <c r="H31" s="66"/>
      <c r="I31" s="63"/>
      <c r="J31" s="63"/>
      <c r="K31" s="63"/>
      <c r="P31" s="58"/>
      <c r="Q31" s="55"/>
    </row>
    <row r="32" spans="1:22" s="53" customFormat="1" ht="12" customHeight="1" x14ac:dyDescent="0.3">
      <c r="A32" s="53">
        <v>24</v>
      </c>
      <c r="B32" s="64">
        <v>1.4999999999999999E-2</v>
      </c>
      <c r="C32" s="55"/>
      <c r="D32" s="55"/>
      <c r="F32" s="55"/>
      <c r="G32" s="66"/>
      <c r="H32" s="66"/>
      <c r="I32" s="63"/>
      <c r="J32" s="63"/>
      <c r="K32" s="63"/>
      <c r="P32" s="63"/>
    </row>
    <row r="33" spans="1:22" s="53" customFormat="1" ht="12" customHeight="1" x14ac:dyDescent="0.3">
      <c r="A33" s="53">
        <v>25</v>
      </c>
      <c r="B33" s="64">
        <v>1.7999999999999999E-2</v>
      </c>
      <c r="C33" s="55"/>
      <c r="D33" s="55"/>
      <c r="E33" s="55"/>
      <c r="F33" s="12"/>
      <c r="G33" s="12"/>
      <c r="I33" s="63"/>
      <c r="J33" s="63"/>
      <c r="K33" s="63"/>
      <c r="P33" s="63"/>
    </row>
    <row r="34" spans="1:22" s="53" customFormat="1" ht="12" customHeight="1" x14ac:dyDescent="0.3">
      <c r="A34" s="53">
        <v>26</v>
      </c>
      <c r="B34" s="64">
        <v>0.02</v>
      </c>
      <c r="C34" s="55"/>
      <c r="D34" s="55"/>
      <c r="E34" s="55"/>
      <c r="F34" s="14"/>
      <c r="G34" s="14"/>
      <c r="I34" s="63"/>
      <c r="J34" s="63"/>
      <c r="K34" s="63"/>
      <c r="P34" s="63"/>
    </row>
    <row r="35" spans="1:22" s="53" customFormat="1" ht="12" customHeight="1" x14ac:dyDescent="0.3">
      <c r="A35" s="53">
        <v>27</v>
      </c>
      <c r="B35" s="64">
        <v>2.1000000000000001E-2</v>
      </c>
      <c r="C35" s="55"/>
      <c r="D35" s="55"/>
      <c r="E35" s="55"/>
      <c r="F35" s="14"/>
      <c r="G35" s="14"/>
      <c r="H35" s="66"/>
      <c r="I35" s="63"/>
      <c r="J35" s="63"/>
      <c r="K35" s="63"/>
      <c r="P35" s="63"/>
    </row>
    <row r="36" spans="1:22" s="53" customFormat="1" ht="12" customHeight="1" x14ac:dyDescent="0.3">
      <c r="A36" s="53">
        <v>28</v>
      </c>
      <c r="B36" s="64">
        <v>3.7999999999999999E-2</v>
      </c>
      <c r="C36" s="55"/>
      <c r="D36" s="55"/>
      <c r="E36" s="55"/>
      <c r="F36" s="14"/>
      <c r="G36" s="14"/>
      <c r="H36" s="66"/>
      <c r="I36" s="63"/>
      <c r="J36" s="63"/>
      <c r="K36" s="63"/>
      <c r="P36" s="63"/>
    </row>
    <row r="37" spans="1:22" s="53" customFormat="1" ht="12" customHeight="1" x14ac:dyDescent="0.3">
      <c r="A37" s="53">
        <v>29</v>
      </c>
      <c r="B37" s="64">
        <v>4.7E-2</v>
      </c>
      <c r="C37" s="55"/>
      <c r="D37" s="55"/>
      <c r="E37" s="55"/>
      <c r="F37" s="14"/>
      <c r="G37" s="14"/>
      <c r="H37" s="65"/>
      <c r="I37" s="63"/>
      <c r="J37" s="63"/>
      <c r="K37" s="63"/>
      <c r="P37" s="63"/>
    </row>
    <row r="38" spans="1:22" s="53" customFormat="1" ht="12" customHeight="1" x14ac:dyDescent="0.3">
      <c r="A38" s="53">
        <v>30</v>
      </c>
      <c r="B38" s="64">
        <v>7.8E-2</v>
      </c>
      <c r="C38" s="55"/>
      <c r="D38" s="55"/>
      <c r="E38" s="55"/>
      <c r="F38" s="14"/>
      <c r="G38" s="14"/>
      <c r="H38" s="66"/>
      <c r="I38" s="66"/>
      <c r="J38" s="55"/>
      <c r="K38" s="55"/>
      <c r="P38" s="63"/>
    </row>
    <row r="39" spans="1:22" s="53" customFormat="1" ht="12" customHeight="1" x14ac:dyDescent="0.3">
      <c r="A39" s="53">
        <v>31</v>
      </c>
      <c r="B39" s="64">
        <v>0.152</v>
      </c>
      <c r="C39" s="55"/>
      <c r="D39" s="55"/>
      <c r="E39" s="55"/>
      <c r="F39" s="14"/>
      <c r="G39" s="14"/>
      <c r="H39" s="66"/>
      <c r="I39" s="55"/>
      <c r="P39" s="55"/>
    </row>
    <row r="40" spans="1:22" s="53" customFormat="1" ht="12" customHeight="1" x14ac:dyDescent="0.3">
      <c r="A40" s="53">
        <v>32</v>
      </c>
      <c r="B40" s="64">
        <v>0.157</v>
      </c>
      <c r="C40" s="55"/>
      <c r="D40" s="55"/>
      <c r="E40" s="55"/>
      <c r="F40" s="14"/>
      <c r="G40" s="14"/>
      <c r="H40" s="66"/>
    </row>
    <row r="41" spans="1:22" s="53" customFormat="1" ht="12" customHeight="1" x14ac:dyDescent="0.3">
      <c r="A41" s="53">
        <v>33</v>
      </c>
      <c r="B41" s="64">
        <v>0.21199999999999999</v>
      </c>
      <c r="C41" s="55"/>
      <c r="D41" s="55"/>
      <c r="E41" s="55"/>
      <c r="F41" s="63"/>
      <c r="G41" s="63"/>
      <c r="H41" s="66"/>
    </row>
    <row r="42" spans="1:22" s="53" customFormat="1" ht="12" customHeight="1" x14ac:dyDescent="0.3">
      <c r="A42" s="53">
        <v>34</v>
      </c>
      <c r="B42" s="64">
        <v>0.23200000000000001</v>
      </c>
      <c r="C42" s="55"/>
      <c r="D42" s="55"/>
      <c r="F42" s="63"/>
      <c r="G42" s="63"/>
      <c r="H42" s="55"/>
      <c r="Q42" s="55"/>
      <c r="R42" s="55"/>
      <c r="S42" s="55"/>
      <c r="T42" s="55"/>
      <c r="U42" s="55"/>
      <c r="V42" s="55"/>
    </row>
    <row r="43" spans="1:22" s="53" customFormat="1" ht="12" customHeight="1" x14ac:dyDescent="0.3">
      <c r="A43" s="53">
        <v>35</v>
      </c>
      <c r="B43" s="64">
        <v>0.26400000000000001</v>
      </c>
      <c r="C43" s="55"/>
      <c r="D43" s="55"/>
      <c r="F43" s="63"/>
      <c r="G43" s="63"/>
      <c r="H43" s="55"/>
      <c r="Q43" s="55"/>
      <c r="R43" s="55"/>
      <c r="V43" s="55"/>
    </row>
    <row r="44" spans="1:22" s="53" customFormat="1" ht="12" customHeight="1" x14ac:dyDescent="0.3">
      <c r="A44" s="53">
        <v>36</v>
      </c>
      <c r="B44" s="64">
        <v>0.34499999999999997</v>
      </c>
      <c r="C44" s="55"/>
      <c r="D44" s="55"/>
      <c r="F44" s="63"/>
      <c r="G44" s="63"/>
      <c r="H44" s="55"/>
      <c r="Q44" s="55"/>
      <c r="R44" s="55"/>
      <c r="V44" s="55"/>
    </row>
    <row r="45" spans="1:22" s="53" customFormat="1" ht="12" customHeight="1" x14ac:dyDescent="0.3">
      <c r="A45" s="53">
        <v>37</v>
      </c>
      <c r="B45" s="64">
        <v>0.38</v>
      </c>
      <c r="C45" s="55"/>
      <c r="D45" s="55"/>
      <c r="F45" s="63"/>
      <c r="G45" s="63"/>
      <c r="H45" s="55"/>
      <c r="Q45" s="55"/>
      <c r="R45" s="55"/>
      <c r="V45" s="55"/>
    </row>
    <row r="46" spans="1:22" s="53" customFormat="1" ht="12" customHeight="1" x14ac:dyDescent="0.3">
      <c r="A46" s="53">
        <v>38</v>
      </c>
      <c r="B46" s="64">
        <v>0.39700000000000002</v>
      </c>
      <c r="C46" s="55"/>
      <c r="D46" s="55"/>
      <c r="F46" s="63"/>
      <c r="G46" s="63"/>
      <c r="H46" s="55"/>
      <c r="Q46" s="55"/>
      <c r="R46" s="55"/>
      <c r="V46" s="55"/>
    </row>
    <row r="47" spans="1:22" s="53" customFormat="1" ht="12" customHeight="1" x14ac:dyDescent="0.3">
      <c r="A47" s="53">
        <v>39</v>
      </c>
      <c r="B47" s="64">
        <v>0.54500000000000004</v>
      </c>
      <c r="C47" s="55"/>
      <c r="D47" s="55"/>
      <c r="E47" s="55"/>
      <c r="F47" s="63"/>
      <c r="G47" s="63"/>
      <c r="H47" s="55"/>
      <c r="I47" s="63"/>
      <c r="J47" s="63"/>
      <c r="K47" s="63"/>
      <c r="L47" s="55"/>
      <c r="P47" s="55"/>
      <c r="Q47" s="55"/>
      <c r="R47" s="55"/>
      <c r="V47" s="55"/>
    </row>
    <row r="48" spans="1:22" s="53" customFormat="1" ht="12" customHeight="1" x14ac:dyDescent="0.3">
      <c r="A48" s="53">
        <v>40</v>
      </c>
      <c r="B48" s="64">
        <v>0.72599999999999998</v>
      </c>
      <c r="C48" s="55"/>
      <c r="D48" s="55"/>
      <c r="E48" s="55"/>
      <c r="F48" s="63"/>
      <c r="G48" s="63"/>
      <c r="H48" s="55"/>
      <c r="I48" s="63"/>
      <c r="J48" s="63"/>
      <c r="K48" s="63"/>
      <c r="L48" s="55"/>
      <c r="P48" s="55"/>
      <c r="Q48" s="55"/>
      <c r="R48" s="55"/>
      <c r="V48" s="55"/>
    </row>
    <row r="49" spans="1:22" s="53" customFormat="1" ht="12" customHeight="1" x14ac:dyDescent="0.3">
      <c r="A49" s="53">
        <v>41</v>
      </c>
      <c r="B49" s="64">
        <v>0.61899999999999999</v>
      </c>
      <c r="C49" s="55"/>
      <c r="D49" s="55"/>
      <c r="E49" s="55"/>
      <c r="F49" s="63"/>
      <c r="G49" s="63"/>
      <c r="H49" s="55"/>
      <c r="I49" s="63"/>
      <c r="J49" s="63"/>
      <c r="K49" s="63"/>
      <c r="L49" s="55"/>
      <c r="P49" s="55"/>
      <c r="Q49" s="55"/>
      <c r="R49" s="55"/>
      <c r="V49" s="55"/>
    </row>
    <row r="50" spans="1:22" s="53" customFormat="1" ht="12" customHeight="1" x14ac:dyDescent="0.3">
      <c r="A50" s="53">
        <v>42</v>
      </c>
      <c r="B50" s="64">
        <v>0.60599999999999998</v>
      </c>
      <c r="C50" s="55"/>
      <c r="D50" s="55"/>
      <c r="E50" s="55"/>
      <c r="F50" s="63"/>
      <c r="G50" s="63"/>
      <c r="H50" s="55"/>
      <c r="I50" s="63"/>
      <c r="J50" s="63"/>
      <c r="K50" s="63"/>
      <c r="L50" s="55"/>
      <c r="P50" s="55"/>
      <c r="Q50" s="55"/>
      <c r="R50" s="55"/>
      <c r="V50" s="55"/>
    </row>
    <row r="51" spans="1:22" s="53" customFormat="1" ht="12" customHeight="1" x14ac:dyDescent="0.3">
      <c r="A51" s="53">
        <v>43</v>
      </c>
      <c r="B51" s="64">
        <v>3.4820000000000002</v>
      </c>
      <c r="C51" s="55"/>
      <c r="D51" s="55"/>
      <c r="E51" s="55"/>
      <c r="F51" s="63"/>
      <c r="G51" s="63"/>
      <c r="H51" s="55"/>
      <c r="I51" s="63"/>
      <c r="J51" s="63"/>
      <c r="K51" s="63"/>
      <c r="L51" s="55"/>
      <c r="P51" s="55"/>
      <c r="Q51" s="55"/>
      <c r="R51" s="55"/>
      <c r="V51" s="55"/>
    </row>
    <row r="52" spans="1:22" s="53" customFormat="1" ht="12" customHeight="1" x14ac:dyDescent="0.3">
      <c r="A52" s="53">
        <v>44</v>
      </c>
      <c r="B52" s="64">
        <v>2.4039999999999999</v>
      </c>
      <c r="C52" s="55"/>
      <c r="D52" s="55"/>
      <c r="E52" s="55"/>
      <c r="F52" s="63"/>
      <c r="G52" s="63"/>
      <c r="H52" s="55"/>
      <c r="I52" s="63"/>
      <c r="J52" s="63"/>
      <c r="K52" s="63"/>
      <c r="L52" s="55"/>
      <c r="P52" s="55"/>
      <c r="Q52" s="55"/>
      <c r="R52" s="55"/>
      <c r="V52" s="55"/>
    </row>
    <row r="53" spans="1:22" s="53" customFormat="1" ht="12" customHeight="1" x14ac:dyDescent="0.3">
      <c r="A53" s="53">
        <v>45</v>
      </c>
      <c r="B53" s="64">
        <v>2.5070000000000001</v>
      </c>
      <c r="C53" s="55"/>
      <c r="D53" s="55"/>
      <c r="E53" s="55"/>
      <c r="F53" s="55"/>
      <c r="G53" s="55"/>
      <c r="H53" s="55"/>
      <c r="I53" s="55"/>
      <c r="J53" s="55"/>
      <c r="K53" s="55"/>
      <c r="L53" s="55"/>
      <c r="P53" s="55"/>
      <c r="Q53" s="55"/>
      <c r="R53" s="55"/>
      <c r="S53" s="55"/>
      <c r="T53" s="55"/>
      <c r="U53" s="55"/>
      <c r="V53" s="55"/>
    </row>
    <row r="54" spans="1:22" s="53" customFormat="1" ht="12" customHeight="1" x14ac:dyDescent="0.3">
      <c r="A54" s="53">
        <v>46</v>
      </c>
      <c r="B54" s="64">
        <v>7.6059999999999999</v>
      </c>
      <c r="C54" s="55"/>
      <c r="D54" s="55"/>
      <c r="F54" s="55"/>
      <c r="G54" s="55"/>
      <c r="H54" s="55"/>
      <c r="I54" s="55"/>
      <c r="J54" s="55"/>
      <c r="K54" s="55"/>
      <c r="L54" s="55"/>
      <c r="P54" s="55"/>
      <c r="Q54" s="55"/>
      <c r="R54" s="55"/>
      <c r="S54" s="55"/>
      <c r="T54" s="55"/>
      <c r="U54" s="55"/>
      <c r="V54" s="55"/>
    </row>
    <row r="55" spans="1:22" s="53" customFormat="1" ht="12" customHeight="1" x14ac:dyDescent="0.3">
      <c r="A55" s="53">
        <v>47</v>
      </c>
      <c r="B55" s="64">
        <v>38.456000000000003</v>
      </c>
      <c r="C55" s="55"/>
      <c r="D55" s="55"/>
      <c r="F55" s="55"/>
      <c r="G55" s="55"/>
      <c r="H55" s="55"/>
      <c r="I55" s="55"/>
      <c r="J55" s="55"/>
      <c r="K55" s="55"/>
      <c r="L55" s="55"/>
      <c r="P55" s="55"/>
      <c r="Q55" s="55"/>
      <c r="R55" s="55"/>
      <c r="S55" s="55"/>
      <c r="T55" s="55"/>
      <c r="U55" s="55"/>
      <c r="V55" s="55"/>
    </row>
    <row r="56" spans="1:22" s="53" customFormat="1" ht="12" customHeight="1" x14ac:dyDescent="0.3">
      <c r="A56" s="54" t="s">
        <v>33</v>
      </c>
      <c r="B56" s="67"/>
      <c r="C56" s="55"/>
      <c r="D56" s="55"/>
      <c r="P56" s="55"/>
      <c r="Q56" s="55"/>
      <c r="R56" s="55"/>
      <c r="S56" s="55"/>
      <c r="T56" s="55"/>
      <c r="U56" s="55"/>
      <c r="V56" s="55"/>
    </row>
    <row r="57" spans="1:22" s="53" customFormat="1" ht="12" customHeight="1" x14ac:dyDescent="0.3">
      <c r="A57" s="53" t="s">
        <v>60</v>
      </c>
      <c r="B57" s="67"/>
      <c r="C57" s="55"/>
      <c r="D57" s="55"/>
      <c r="P57" s="55"/>
      <c r="Q57" s="55"/>
      <c r="R57" s="55"/>
      <c r="S57" s="55"/>
      <c r="T57" s="55"/>
      <c r="U57" s="55"/>
      <c r="V57" s="55"/>
    </row>
    <row r="58" spans="1:22" s="53" customFormat="1" ht="12" customHeight="1" x14ac:dyDescent="0.3">
      <c r="A58" s="53" t="s">
        <v>61</v>
      </c>
      <c r="B58" s="68"/>
      <c r="C58" s="68"/>
      <c r="D58" s="69"/>
      <c r="F58" s="58"/>
      <c r="G58" s="58"/>
      <c r="H58" s="55"/>
      <c r="I58" s="63"/>
      <c r="J58" s="55"/>
      <c r="K58" s="55"/>
      <c r="P58" s="55"/>
      <c r="Q58" s="55"/>
      <c r="R58" s="55"/>
      <c r="S58" s="55"/>
      <c r="T58" s="55"/>
      <c r="U58" s="55"/>
      <c r="V58" s="55"/>
    </row>
    <row r="59" spans="1:22" s="53" customFormat="1" ht="12" customHeight="1" x14ac:dyDescent="0.3">
      <c r="A59" s="53" t="s">
        <v>62</v>
      </c>
      <c r="B59" s="68"/>
      <c r="C59" s="68"/>
      <c r="D59" s="69"/>
      <c r="F59" s="63"/>
      <c r="G59" s="63"/>
      <c r="H59" s="55"/>
      <c r="I59" s="63"/>
      <c r="J59" s="55"/>
      <c r="K59" s="63"/>
      <c r="P59" s="55"/>
      <c r="Q59" s="55"/>
      <c r="R59" s="55"/>
      <c r="S59" s="55"/>
      <c r="T59" s="55"/>
      <c r="U59" s="55"/>
      <c r="V59" s="55"/>
    </row>
    <row r="60" spans="1:22" s="53" customFormat="1" ht="12" customHeight="1" x14ac:dyDescent="0.3">
      <c r="B60" s="70"/>
      <c r="C60" s="71"/>
      <c r="D60" s="69"/>
      <c r="F60" s="63"/>
      <c r="G60" s="63"/>
      <c r="H60" s="55"/>
      <c r="I60" s="63"/>
      <c r="J60" s="55"/>
      <c r="K60" s="63"/>
      <c r="P60" s="55"/>
      <c r="Q60" s="55"/>
      <c r="R60" s="55"/>
      <c r="S60" s="55"/>
      <c r="T60" s="55"/>
      <c r="U60" s="55"/>
      <c r="V60" s="55"/>
    </row>
    <row r="61" spans="1:22" s="73" customFormat="1" ht="15.6" customHeight="1" x14ac:dyDescent="0.3">
      <c r="A61" s="54" t="s">
        <v>63</v>
      </c>
      <c r="B61" s="71" t="s">
        <v>64</v>
      </c>
      <c r="C61" s="72" t="s">
        <v>65</v>
      </c>
      <c r="F61" s="63"/>
      <c r="G61" s="63"/>
      <c r="H61" s="74"/>
      <c r="I61" s="63"/>
      <c r="J61" s="55"/>
      <c r="K61" s="63"/>
    </row>
    <row r="62" spans="1:22" s="73" customFormat="1" ht="15.6" customHeight="1" x14ac:dyDescent="0.3">
      <c r="A62" s="54"/>
      <c r="B62" s="71"/>
      <c r="C62" s="72"/>
      <c r="F62" s="63"/>
      <c r="G62" s="63"/>
      <c r="H62" s="74"/>
      <c r="I62" s="63"/>
      <c r="J62" s="55"/>
      <c r="K62" s="63"/>
    </row>
    <row r="63" spans="1:22" s="73" customFormat="1" ht="12" customHeight="1" x14ac:dyDescent="0.3">
      <c r="A63" s="54" t="s">
        <v>66</v>
      </c>
      <c r="F63" s="63"/>
      <c r="G63" s="63"/>
      <c r="H63" s="74"/>
      <c r="I63" s="63"/>
      <c r="J63" s="55"/>
      <c r="K63" s="63"/>
    </row>
    <row r="64" spans="1:22" s="73" customFormat="1" ht="12" customHeight="1" x14ac:dyDescent="0.3">
      <c r="A64" s="73" t="s">
        <v>41</v>
      </c>
      <c r="B64" s="75"/>
      <c r="C64" s="72" t="s">
        <v>67</v>
      </c>
      <c r="F64" s="63"/>
      <c r="G64" s="63"/>
      <c r="H64" s="74"/>
      <c r="I64" s="63"/>
      <c r="J64" s="55"/>
      <c r="K64" s="63"/>
    </row>
    <row r="65" spans="1:11" s="73" customFormat="1" ht="12" customHeight="1" x14ac:dyDescent="0.3">
      <c r="A65" s="73" t="s">
        <v>68</v>
      </c>
      <c r="B65" s="76"/>
      <c r="C65" s="73" t="s">
        <v>69</v>
      </c>
      <c r="F65" s="63"/>
      <c r="G65" s="63"/>
      <c r="H65" s="74"/>
      <c r="I65" s="63"/>
      <c r="J65" s="55"/>
      <c r="K65" s="63"/>
    </row>
    <row r="66" spans="1:11" s="73" customFormat="1" ht="12" customHeight="1" x14ac:dyDescent="0.3">
      <c r="A66" s="72" t="s">
        <v>70</v>
      </c>
      <c r="B66" s="75"/>
      <c r="C66" s="72" t="s">
        <v>67</v>
      </c>
      <c r="F66" s="63"/>
      <c r="G66" s="63"/>
      <c r="H66" s="74"/>
      <c r="I66" s="63"/>
      <c r="J66" s="55"/>
      <c r="K66" s="63"/>
    </row>
    <row r="67" spans="1:11" x14ac:dyDescent="0.3">
      <c r="F67" s="4"/>
      <c r="G67" s="4"/>
      <c r="H67" s="4"/>
      <c r="I67" s="4"/>
      <c r="J67" s="4"/>
      <c r="K67" s="4"/>
    </row>
    <row r="68" spans="1:11" x14ac:dyDescent="0.3">
      <c r="F68" s="4"/>
      <c r="G68" s="4"/>
      <c r="H68" s="4"/>
      <c r="I68" s="4"/>
      <c r="J68" s="4"/>
      <c r="K68" s="4"/>
    </row>
  </sheetData>
  <pageMargins left="0.7" right="0.7" top="0.78740157499999996" bottom="0.78740157499999996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workbookViewId="0">
      <selection activeCell="I20" sqref="I20"/>
    </sheetView>
  </sheetViews>
  <sheetFormatPr defaultRowHeight="14.4" x14ac:dyDescent="0.3"/>
  <cols>
    <col min="1" max="1" width="15" customWidth="1"/>
    <col min="2" max="2" width="10.5546875" customWidth="1"/>
    <col min="3" max="3" width="9.6640625" customWidth="1"/>
  </cols>
  <sheetData>
    <row r="1" spans="1:5" x14ac:dyDescent="0.3">
      <c r="A1" s="47" t="s">
        <v>71</v>
      </c>
    </row>
    <row r="2" spans="1:5" x14ac:dyDescent="0.3">
      <c r="A2" t="s">
        <v>72</v>
      </c>
    </row>
    <row r="3" spans="1:5" x14ac:dyDescent="0.3">
      <c r="A3" t="s">
        <v>73</v>
      </c>
    </row>
    <row r="4" spans="1:5" x14ac:dyDescent="0.3">
      <c r="A4" t="s">
        <v>74</v>
      </c>
    </row>
    <row r="5" spans="1:5" x14ac:dyDescent="0.3">
      <c r="A5" t="s">
        <v>75</v>
      </c>
    </row>
    <row r="6" spans="1:5" x14ac:dyDescent="0.3">
      <c r="A6" t="s">
        <v>76</v>
      </c>
    </row>
    <row r="7" spans="1:5" x14ac:dyDescent="0.3">
      <c r="A7" t="s">
        <v>77</v>
      </c>
    </row>
    <row r="8" spans="1:5" x14ac:dyDescent="0.3">
      <c r="A8" s="47" t="s">
        <v>78</v>
      </c>
    </row>
    <row r="9" spans="1:5" x14ac:dyDescent="0.3">
      <c r="A9" s="47" t="s">
        <v>79</v>
      </c>
    </row>
    <row r="10" spans="1:5" ht="15" thickBot="1" x14ac:dyDescent="0.35"/>
    <row r="11" spans="1:5" ht="15" thickBot="1" x14ac:dyDescent="0.35">
      <c r="A11" s="77" t="s">
        <v>80</v>
      </c>
      <c r="B11" s="78" t="s">
        <v>81</v>
      </c>
      <c r="C11" s="79" t="s">
        <v>82</v>
      </c>
      <c r="D11" s="80"/>
      <c r="E11" s="80"/>
    </row>
    <row r="12" spans="1:5" x14ac:dyDescent="0.3">
      <c r="A12" s="81"/>
      <c r="B12" s="82"/>
      <c r="C12" s="83"/>
    </row>
    <row r="13" spans="1:5" x14ac:dyDescent="0.3">
      <c r="A13" s="84"/>
      <c r="B13" s="82"/>
      <c r="C13" s="83"/>
    </row>
    <row r="14" spans="1:5" x14ac:dyDescent="0.3">
      <c r="A14" s="84"/>
      <c r="B14" s="82"/>
      <c r="C14" s="85"/>
    </row>
    <row r="15" spans="1:5" x14ac:dyDescent="0.3">
      <c r="A15" s="84"/>
      <c r="B15" s="82"/>
      <c r="C15" s="85"/>
    </row>
    <row r="16" spans="1:5" x14ac:dyDescent="0.3">
      <c r="A16" s="84"/>
      <c r="B16" s="82"/>
      <c r="C16" s="83"/>
    </row>
    <row r="17" spans="1:4" x14ac:dyDescent="0.3">
      <c r="A17" s="84"/>
      <c r="B17" s="82"/>
      <c r="C17" s="83"/>
    </row>
    <row r="18" spans="1:4" x14ac:dyDescent="0.3">
      <c r="A18" s="84"/>
      <c r="B18" s="82"/>
      <c r="C18" s="83"/>
    </row>
    <row r="19" spans="1:4" x14ac:dyDescent="0.3">
      <c r="A19" s="84"/>
      <c r="B19" s="82"/>
      <c r="C19" s="83"/>
    </row>
    <row r="20" spans="1:4" x14ac:dyDescent="0.3">
      <c r="A20" s="84"/>
      <c r="B20" s="82"/>
      <c r="C20" s="83"/>
    </row>
    <row r="21" spans="1:4" x14ac:dyDescent="0.3">
      <c r="A21" s="84"/>
      <c r="B21" s="82"/>
      <c r="C21" s="83"/>
    </row>
    <row r="22" spans="1:4" x14ac:dyDescent="0.3">
      <c r="A22" s="84"/>
      <c r="B22" s="82"/>
      <c r="C22" s="83"/>
    </row>
    <row r="23" spans="1:4" x14ac:dyDescent="0.3">
      <c r="B23" s="86"/>
      <c r="C23" s="86"/>
    </row>
    <row r="24" spans="1:4" x14ac:dyDescent="0.3">
      <c r="A24" s="87" t="s">
        <v>83</v>
      </c>
      <c r="B24" s="88"/>
      <c r="C24" s="88"/>
      <c r="D24" t="s">
        <v>84</v>
      </c>
    </row>
    <row r="25" spans="1:4" x14ac:dyDescent="0.3">
      <c r="A25" s="47" t="s">
        <v>85</v>
      </c>
      <c r="B25" s="89"/>
      <c r="C25" s="89"/>
      <c r="D25" t="s">
        <v>86</v>
      </c>
    </row>
    <row r="27" spans="1:4" x14ac:dyDescent="0.3">
      <c r="A27" s="90" t="s">
        <v>87</v>
      </c>
      <c r="B27" s="90"/>
    </row>
    <row r="28" spans="1:4" x14ac:dyDescent="0.3">
      <c r="A28" s="90" t="s">
        <v>45</v>
      </c>
      <c r="B28" s="90"/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workbookViewId="0">
      <selection sqref="A1:XFD1048576"/>
    </sheetView>
  </sheetViews>
  <sheetFormatPr defaultRowHeight="14.4" x14ac:dyDescent="0.3"/>
  <sheetData>
    <row r="1" spans="1:12" x14ac:dyDescent="0.3">
      <c r="A1" t="s">
        <v>88</v>
      </c>
    </row>
    <row r="2" spans="1:12" x14ac:dyDescent="0.3">
      <c r="A2" t="s">
        <v>89</v>
      </c>
    </row>
    <row r="3" spans="1:12" x14ac:dyDescent="0.3">
      <c r="A3" t="s">
        <v>90</v>
      </c>
    </row>
    <row r="6" spans="1:12" x14ac:dyDescent="0.3">
      <c r="A6" s="10" t="s">
        <v>4</v>
      </c>
      <c r="B6" s="10" t="s">
        <v>91</v>
      </c>
      <c r="F6" t="s">
        <v>92</v>
      </c>
    </row>
    <row r="7" spans="1:12" x14ac:dyDescent="0.3">
      <c r="A7" s="10">
        <v>1</v>
      </c>
      <c r="B7" s="10">
        <v>152</v>
      </c>
      <c r="G7" s="90"/>
      <c r="H7" t="s">
        <v>93</v>
      </c>
    </row>
    <row r="8" spans="1:12" x14ac:dyDescent="0.3">
      <c r="A8" s="10">
        <v>2</v>
      </c>
      <c r="B8" s="10">
        <v>156</v>
      </c>
    </row>
    <row r="9" spans="1:12" x14ac:dyDescent="0.3">
      <c r="A9" s="10">
        <v>3</v>
      </c>
      <c r="B9" s="10">
        <v>148</v>
      </c>
      <c r="G9" s="90"/>
      <c r="H9" t="s">
        <v>12</v>
      </c>
      <c r="L9" s="91"/>
    </row>
    <row r="10" spans="1:12" x14ac:dyDescent="0.3">
      <c r="A10" s="10">
        <v>4</v>
      </c>
      <c r="B10" s="10">
        <v>153</v>
      </c>
    </row>
    <row r="11" spans="1:12" x14ac:dyDescent="0.3">
      <c r="A11" s="10">
        <v>5</v>
      </c>
      <c r="B11" s="10">
        <v>150</v>
      </c>
      <c r="G11" s="90"/>
      <c r="H11" t="s">
        <v>13</v>
      </c>
    </row>
    <row r="12" spans="1:12" x14ac:dyDescent="0.3">
      <c r="A12" s="10">
        <v>6</v>
      </c>
      <c r="B12" s="10">
        <v>156</v>
      </c>
    </row>
    <row r="13" spans="1:12" x14ac:dyDescent="0.3">
      <c r="A13" s="10">
        <v>7</v>
      </c>
      <c r="B13" s="10">
        <v>140</v>
      </c>
      <c r="F13" t="s">
        <v>94</v>
      </c>
    </row>
    <row r="14" spans="1:12" x14ac:dyDescent="0.3">
      <c r="A14" s="10">
        <v>8</v>
      </c>
      <c r="B14" s="10">
        <v>155</v>
      </c>
    </row>
    <row r="15" spans="1:12" x14ac:dyDescent="0.3">
      <c r="A15" s="10">
        <v>9</v>
      </c>
      <c r="B15" s="10">
        <v>145</v>
      </c>
      <c r="G15" s="90"/>
      <c r="H15" t="s">
        <v>95</v>
      </c>
    </row>
    <row r="16" spans="1:12" x14ac:dyDescent="0.3">
      <c r="A16" s="10">
        <v>10</v>
      </c>
      <c r="B16" s="10">
        <v>148</v>
      </c>
      <c r="G16" s="90"/>
      <c r="H16" t="s">
        <v>96</v>
      </c>
    </row>
    <row r="18" spans="2:10" ht="16.8" x14ac:dyDescent="0.35">
      <c r="B18">
        <f>AVERAGEA(B7:B16)</f>
        <v>150.30000000000001</v>
      </c>
      <c r="C18" t="s">
        <v>40</v>
      </c>
      <c r="G18" s="90"/>
      <c r="H18" t="s">
        <v>12</v>
      </c>
      <c r="I18" t="s">
        <v>97</v>
      </c>
    </row>
    <row r="19" spans="2:10" x14ac:dyDescent="0.3">
      <c r="B19">
        <f>_xlfn.STDEV.S(B7:B16)</f>
        <v>5.1865209919559758</v>
      </c>
      <c r="C19" t="s">
        <v>98</v>
      </c>
    </row>
    <row r="20" spans="2:10" ht="16.8" x14ac:dyDescent="0.35">
      <c r="B20">
        <f>_xlfn.VAR.S(B7:B16)</f>
        <v>26.899999999999995</v>
      </c>
      <c r="C20" t="s">
        <v>99</v>
      </c>
      <c r="G20" s="90"/>
      <c r="H20" t="s">
        <v>13</v>
      </c>
      <c r="I20" t="s">
        <v>100</v>
      </c>
      <c r="J20" s="92"/>
    </row>
    <row r="21" spans="2:10" x14ac:dyDescent="0.3">
      <c r="B21">
        <f>B19*B19</f>
        <v>26.9</v>
      </c>
    </row>
    <row r="22" spans="2:10" x14ac:dyDescent="0.3">
      <c r="F22" t="s">
        <v>101</v>
      </c>
    </row>
    <row r="24" spans="2:10" x14ac:dyDescent="0.3">
      <c r="G24" s="90"/>
      <c r="H24" t="s">
        <v>12</v>
      </c>
    </row>
    <row r="26" spans="2:10" x14ac:dyDescent="0.3">
      <c r="G26" s="90"/>
      <c r="H26" t="s">
        <v>13</v>
      </c>
    </row>
  </sheetData>
  <pageMargins left="0.7" right="0.7" top="0.78740157499999996" bottom="0.78740157499999996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D26" sqref="D26"/>
    </sheetView>
  </sheetViews>
  <sheetFormatPr defaultRowHeight="14.4" x14ac:dyDescent="0.3"/>
  <cols>
    <col min="2" max="2" width="13.6640625" customWidth="1"/>
    <col min="3" max="3" width="12.33203125" customWidth="1"/>
  </cols>
  <sheetData>
    <row r="1" spans="1:6" ht="15.6" x14ac:dyDescent="0.3">
      <c r="A1" s="93" t="s">
        <v>102</v>
      </c>
    </row>
    <row r="3" spans="1:6" x14ac:dyDescent="0.3">
      <c r="B3" s="94" t="s">
        <v>103</v>
      </c>
      <c r="C3" s="95" t="s">
        <v>104</v>
      </c>
    </row>
    <row r="4" spans="1:6" x14ac:dyDescent="0.3">
      <c r="B4" s="96">
        <v>0</v>
      </c>
      <c r="C4" s="97">
        <v>1.333</v>
      </c>
    </row>
    <row r="5" spans="1:6" x14ac:dyDescent="0.3">
      <c r="B5" s="98">
        <v>2</v>
      </c>
      <c r="C5" s="99">
        <v>1.337</v>
      </c>
    </row>
    <row r="6" spans="1:6" x14ac:dyDescent="0.3">
      <c r="B6" s="98">
        <v>4</v>
      </c>
      <c r="C6" s="99">
        <v>1.3420000000000001</v>
      </c>
    </row>
    <row r="7" spans="1:6" x14ac:dyDescent="0.3">
      <c r="B7" s="98">
        <v>6</v>
      </c>
      <c r="C7" s="99">
        <v>1.343</v>
      </c>
    </row>
    <row r="8" spans="1:6" x14ac:dyDescent="0.3">
      <c r="B8" s="98">
        <v>8</v>
      </c>
      <c r="C8" s="99">
        <v>1.345</v>
      </c>
    </row>
    <row r="9" spans="1:6" x14ac:dyDescent="0.3">
      <c r="B9" s="100">
        <v>10</v>
      </c>
      <c r="C9" s="101">
        <v>1.3480000000000001</v>
      </c>
    </row>
    <row r="10" spans="1:6" x14ac:dyDescent="0.3">
      <c r="D10" t="s">
        <v>105</v>
      </c>
    </row>
    <row r="11" spans="1:6" x14ac:dyDescent="0.3">
      <c r="B11" s="102"/>
      <c r="D11" t="s">
        <v>106</v>
      </c>
    </row>
    <row r="12" spans="1:6" x14ac:dyDescent="0.3">
      <c r="B12" s="102"/>
      <c r="D12" t="s">
        <v>107</v>
      </c>
    </row>
    <row r="14" spans="1:6" x14ac:dyDescent="0.3">
      <c r="B14" t="s">
        <v>108</v>
      </c>
      <c r="C14" s="103"/>
      <c r="D14" t="s">
        <v>109</v>
      </c>
      <c r="F14" t="s">
        <v>110</v>
      </c>
    </row>
    <row r="15" spans="1:6" x14ac:dyDescent="0.3">
      <c r="B15" t="s">
        <v>111</v>
      </c>
      <c r="C15" s="103"/>
      <c r="D15" t="s">
        <v>112</v>
      </c>
      <c r="F15" t="s">
        <v>113</v>
      </c>
    </row>
    <row r="17" spans="2:3" x14ac:dyDescent="0.3">
      <c r="B17" s="103"/>
      <c r="C17" t="s">
        <v>114</v>
      </c>
    </row>
    <row r="18" spans="2:3" x14ac:dyDescent="0.3">
      <c r="B18" s="103"/>
      <c r="C18" t="s">
        <v>115</v>
      </c>
    </row>
  </sheetData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9"/>
  <sheetViews>
    <sheetView workbookViewId="0">
      <selection activeCell="J16" sqref="J16"/>
    </sheetView>
  </sheetViews>
  <sheetFormatPr defaultRowHeight="14.4" x14ac:dyDescent="0.3"/>
  <cols>
    <col min="4" max="4" width="13.88671875" customWidth="1"/>
    <col min="5" max="5" width="11.109375" customWidth="1"/>
    <col min="6" max="6" width="11.5546875" customWidth="1"/>
  </cols>
  <sheetData>
    <row r="1" spans="1:9" x14ac:dyDescent="0.3">
      <c r="A1" t="s">
        <v>116</v>
      </c>
    </row>
    <row r="2" spans="1:9" x14ac:dyDescent="0.3">
      <c r="A2" s="104" t="s">
        <v>117</v>
      </c>
    </row>
    <row r="3" spans="1:9" x14ac:dyDescent="0.3">
      <c r="A3" s="104" t="s">
        <v>118</v>
      </c>
    </row>
    <row r="4" spans="1:9" x14ac:dyDescent="0.3">
      <c r="A4" s="104" t="s">
        <v>119</v>
      </c>
    </row>
    <row r="5" spans="1:9" x14ac:dyDescent="0.3">
      <c r="A5" s="104" t="s">
        <v>120</v>
      </c>
    </row>
    <row r="6" spans="1:9" x14ac:dyDescent="0.3">
      <c r="A6" s="104"/>
    </row>
    <row r="7" spans="1:9" x14ac:dyDescent="0.3">
      <c r="C7" t="s">
        <v>121</v>
      </c>
    </row>
    <row r="8" spans="1:9" ht="16.2" x14ac:dyDescent="0.3">
      <c r="C8" s="105" t="s">
        <v>122</v>
      </c>
      <c r="D8" s="106" t="s">
        <v>123</v>
      </c>
      <c r="E8" s="104" t="s">
        <v>124</v>
      </c>
      <c r="F8" s="104" t="s">
        <v>124</v>
      </c>
      <c r="G8" s="104" t="s">
        <v>125</v>
      </c>
      <c r="I8" s="104" t="s">
        <v>126</v>
      </c>
    </row>
    <row r="9" spans="1:9" x14ac:dyDescent="0.3">
      <c r="A9" s="104"/>
      <c r="C9" s="10">
        <v>0</v>
      </c>
      <c r="D9" s="10">
        <v>2110</v>
      </c>
    </row>
    <row r="10" spans="1:9" x14ac:dyDescent="0.3">
      <c r="A10" s="104"/>
      <c r="C10" s="10">
        <v>1.2</v>
      </c>
      <c r="D10" s="10">
        <v>1609</v>
      </c>
    </row>
    <row r="11" spans="1:9" x14ac:dyDescent="0.3">
      <c r="A11" s="104"/>
      <c r="C11" s="10">
        <v>2.4</v>
      </c>
      <c r="D11" s="10">
        <v>1626</v>
      </c>
    </row>
    <row r="12" spans="1:9" x14ac:dyDescent="0.3">
      <c r="A12" s="104"/>
      <c r="C12" s="10">
        <v>4.8499999999999996</v>
      </c>
      <c r="D12" s="10">
        <v>1231</v>
      </c>
    </row>
    <row r="13" spans="1:9" x14ac:dyDescent="0.3">
      <c r="A13" s="104"/>
      <c r="C13" s="10">
        <v>6.75</v>
      </c>
      <c r="D13" s="10">
        <v>1149</v>
      </c>
    </row>
    <row r="14" spans="1:9" x14ac:dyDescent="0.3">
      <c r="A14" s="104"/>
      <c r="C14" s="10">
        <v>8.5500000000000007</v>
      </c>
      <c r="D14" s="10">
        <v>1071</v>
      </c>
    </row>
    <row r="15" spans="1:9" x14ac:dyDescent="0.3">
      <c r="A15" s="104"/>
      <c r="C15" s="10">
        <v>10.25</v>
      </c>
      <c r="D15" s="10">
        <v>1079</v>
      </c>
    </row>
    <row r="16" spans="1:9" x14ac:dyDescent="0.3">
      <c r="A16" s="104"/>
      <c r="C16" s="10">
        <v>11.7</v>
      </c>
      <c r="D16" s="10">
        <v>867</v>
      </c>
    </row>
    <row r="17" spans="1:12" x14ac:dyDescent="0.3">
      <c r="A17" s="104"/>
      <c r="C17" s="10">
        <v>15.1</v>
      </c>
      <c r="D17" s="10">
        <v>811</v>
      </c>
    </row>
    <row r="18" spans="1:12" x14ac:dyDescent="0.3">
      <c r="A18" s="104"/>
      <c r="C18" s="10">
        <v>18.7</v>
      </c>
      <c r="D18" s="10">
        <v>606</v>
      </c>
    </row>
    <row r="19" spans="1:12" x14ac:dyDescent="0.3">
      <c r="A19" s="104"/>
      <c r="C19" s="10">
        <v>20.5</v>
      </c>
      <c r="D19" s="10">
        <v>529</v>
      </c>
    </row>
    <row r="22" spans="1:12" x14ac:dyDescent="0.3">
      <c r="G22" s="107"/>
      <c r="L22" s="104" t="s">
        <v>127</v>
      </c>
    </row>
    <row r="23" spans="1:12" x14ac:dyDescent="0.3">
      <c r="A23" s="108" t="s">
        <v>128</v>
      </c>
      <c r="G23" s="108"/>
      <c r="H23" s="104"/>
    </row>
    <row r="25" spans="1:12" x14ac:dyDescent="0.3">
      <c r="G25" s="107"/>
      <c r="H25" s="104" t="s">
        <v>129</v>
      </c>
    </row>
    <row r="27" spans="1:12" x14ac:dyDescent="0.3">
      <c r="H27" s="108" t="s">
        <v>130</v>
      </c>
      <c r="I27" s="104" t="s">
        <v>131</v>
      </c>
    </row>
    <row r="28" spans="1:12" x14ac:dyDescent="0.3">
      <c r="H28" s="104" t="s">
        <v>132</v>
      </c>
      <c r="I28">
        <v>3.5</v>
      </c>
    </row>
    <row r="29" spans="1:12" x14ac:dyDescent="0.3">
      <c r="H29" s="104" t="s">
        <v>133</v>
      </c>
      <c r="I29" s="109"/>
      <c r="J29" s="104" t="s">
        <v>134</v>
      </c>
    </row>
  </sheetData>
  <pageMargins left="0.7" right="0.7" top="0.78740157499999996" bottom="0.78740157499999996" header="0.3" footer="0.3"/>
  <drawing r:id="rId1"/>
  <legacyDrawing r:id="rId2"/>
  <oleObjects>
    <mc:AlternateContent xmlns:mc="http://schemas.openxmlformats.org/markup-compatibility/2006">
      <mc:Choice Requires="x14">
        <oleObject progId="Equation.3" shapeId="7169" r:id="rId3">
          <objectPr defaultSize="0" autoPict="0" r:id="rId4">
            <anchor moveWithCells="1" sizeWithCells="1">
              <from>
                <xdr:col>7</xdr:col>
                <xdr:colOff>327660</xdr:colOff>
                <xdr:row>19</xdr:row>
                <xdr:rowOff>129540</xdr:rowOff>
              </from>
              <to>
                <xdr:col>9</xdr:col>
                <xdr:colOff>464820</xdr:colOff>
                <xdr:row>23</xdr:row>
                <xdr:rowOff>53340</xdr:rowOff>
              </to>
            </anchor>
          </objectPr>
        </oleObject>
      </mc:Choice>
      <mc:Fallback>
        <oleObject progId="Equation.3" shapeId="7169" r:id="rId3"/>
      </mc:Fallback>
    </mc:AlternateContent>
  </oleObjec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2"/>
  <sheetViews>
    <sheetView workbookViewId="0">
      <selection sqref="A1:XFD1048576"/>
    </sheetView>
  </sheetViews>
  <sheetFormatPr defaultRowHeight="14.4" x14ac:dyDescent="0.3"/>
  <cols>
    <col min="1" max="1" width="19.6640625" customWidth="1"/>
    <col min="3" max="3" width="14.33203125" customWidth="1"/>
    <col min="4" max="4" width="18.5546875" customWidth="1"/>
    <col min="10" max="10" width="14.33203125" customWidth="1"/>
    <col min="12" max="12" width="5.88671875" customWidth="1"/>
    <col min="13" max="13" width="9.6640625" customWidth="1"/>
    <col min="14" max="14" width="8.88671875" customWidth="1"/>
    <col min="15" max="15" width="3" customWidth="1"/>
    <col min="16" max="16" width="5.109375" customWidth="1"/>
    <col min="17" max="18" width="8" customWidth="1"/>
  </cols>
  <sheetData>
    <row r="1" spans="1:18" x14ac:dyDescent="0.3">
      <c r="A1" s="104" t="s">
        <v>135</v>
      </c>
      <c r="L1" s="110" t="s">
        <v>136</v>
      </c>
      <c r="M1" s="111"/>
      <c r="N1" s="112"/>
      <c r="O1" s="113"/>
      <c r="P1" s="110" t="s">
        <v>137</v>
      </c>
      <c r="Q1" s="111"/>
      <c r="R1" s="112"/>
    </row>
    <row r="2" spans="1:18" ht="15" thickBot="1" x14ac:dyDescent="0.35">
      <c r="A2" s="104" t="s">
        <v>138</v>
      </c>
      <c r="L2" s="114"/>
      <c r="M2" s="115"/>
      <c r="N2" s="116"/>
      <c r="O2" s="113"/>
      <c r="P2" s="114"/>
      <c r="Q2" s="115"/>
      <c r="R2" s="116"/>
    </row>
    <row r="3" spans="1:18" x14ac:dyDescent="0.3">
      <c r="A3" s="104" t="s">
        <v>139</v>
      </c>
    </row>
    <row r="4" spans="1:18" x14ac:dyDescent="0.3">
      <c r="E4" t="s">
        <v>140</v>
      </c>
      <c r="I4" s="117"/>
      <c r="J4" s="117"/>
      <c r="L4" s="118" t="s">
        <v>4</v>
      </c>
      <c r="M4" s="119" t="s">
        <v>141</v>
      </c>
      <c r="N4" s="119" t="s">
        <v>142</v>
      </c>
      <c r="P4" s="118" t="s">
        <v>4</v>
      </c>
      <c r="Q4" s="119" t="s">
        <v>141</v>
      </c>
      <c r="R4" s="119" t="s">
        <v>142</v>
      </c>
    </row>
    <row r="5" spans="1:18" x14ac:dyDescent="0.3">
      <c r="A5" s="10">
        <v>1</v>
      </c>
      <c r="B5" s="10">
        <v>83</v>
      </c>
      <c r="E5" s="120">
        <v>78</v>
      </c>
      <c r="G5" s="120">
        <v>78</v>
      </c>
      <c r="I5" s="121"/>
      <c r="J5" s="122"/>
      <c r="L5" s="118">
        <v>3</v>
      </c>
      <c r="M5" s="123">
        <v>1.4119999999999999</v>
      </c>
      <c r="N5" s="123">
        <v>1.4139999999999999</v>
      </c>
      <c r="P5" s="118">
        <v>3</v>
      </c>
      <c r="Q5" s="123">
        <v>0.94099999999999995</v>
      </c>
      <c r="R5" s="123">
        <v>0.98799999999999999</v>
      </c>
    </row>
    <row r="6" spans="1:18" x14ac:dyDescent="0.3">
      <c r="A6" s="10">
        <v>2</v>
      </c>
      <c r="B6" s="10">
        <v>88</v>
      </c>
      <c r="E6" s="10">
        <v>80</v>
      </c>
      <c r="G6" s="10">
        <v>80</v>
      </c>
      <c r="I6" s="122"/>
      <c r="J6" s="122"/>
      <c r="L6" s="118">
        <v>4</v>
      </c>
      <c r="M6" s="123">
        <v>1.6890000000000001</v>
      </c>
      <c r="N6" s="123">
        <v>1.7230000000000001</v>
      </c>
      <c r="P6" s="118">
        <v>4</v>
      </c>
      <c r="Q6" s="123">
        <v>0.76500000000000001</v>
      </c>
      <c r="R6" s="123">
        <v>0.88900000000000001</v>
      </c>
    </row>
    <row r="7" spans="1:18" x14ac:dyDescent="0.3">
      <c r="A7" s="10">
        <v>3</v>
      </c>
      <c r="B7" s="10">
        <v>84</v>
      </c>
      <c r="E7" s="10">
        <v>81</v>
      </c>
      <c r="G7" s="10">
        <v>81</v>
      </c>
      <c r="I7" s="122"/>
      <c r="J7" s="122"/>
      <c r="L7" s="118">
        <v>5</v>
      </c>
      <c r="M7" s="123">
        <v>1.869</v>
      </c>
      <c r="N7" s="123">
        <v>1.9550000000000001</v>
      </c>
      <c r="P7" s="118">
        <v>5</v>
      </c>
      <c r="Q7" s="123">
        <v>0.64200000000000002</v>
      </c>
      <c r="R7" s="123">
        <v>0.78</v>
      </c>
    </row>
    <row r="8" spans="1:18" x14ac:dyDescent="0.3">
      <c r="A8" s="10">
        <v>4</v>
      </c>
      <c r="B8" s="10">
        <v>78</v>
      </c>
      <c r="E8" s="10">
        <v>82</v>
      </c>
      <c r="G8" s="10">
        <v>82</v>
      </c>
      <c r="I8" s="122"/>
      <c r="J8" s="122"/>
      <c r="L8" s="118">
        <v>6</v>
      </c>
      <c r="M8" s="123">
        <v>1.996</v>
      </c>
      <c r="N8" s="123">
        <v>2.13</v>
      </c>
      <c r="P8" s="118">
        <v>6</v>
      </c>
      <c r="Q8" s="123">
        <v>0.57999999999999996</v>
      </c>
      <c r="R8" s="123">
        <v>0.69799999999999995</v>
      </c>
    </row>
    <row r="9" spans="1:18" x14ac:dyDescent="0.3">
      <c r="A9" s="10">
        <v>5</v>
      </c>
      <c r="B9" s="10">
        <v>82</v>
      </c>
      <c r="E9" s="10">
        <v>82</v>
      </c>
      <c r="G9" s="10">
        <v>82</v>
      </c>
      <c r="I9" s="122"/>
      <c r="J9" s="122"/>
      <c r="L9" s="118">
        <v>7</v>
      </c>
      <c r="M9" s="123">
        <v>2.093</v>
      </c>
      <c r="N9" s="123">
        <v>2.2650000000000001</v>
      </c>
      <c r="P9" s="118">
        <v>7</v>
      </c>
      <c r="Q9" s="123">
        <v>0.50700000000000001</v>
      </c>
      <c r="R9" s="123">
        <v>0.63700000000000001</v>
      </c>
    </row>
    <row r="10" spans="1:18" x14ac:dyDescent="0.3">
      <c r="A10" s="10">
        <v>6</v>
      </c>
      <c r="B10" s="10">
        <v>82</v>
      </c>
      <c r="E10" s="10">
        <v>83</v>
      </c>
      <c r="G10" s="10">
        <v>83</v>
      </c>
      <c r="I10" s="122"/>
      <c r="J10" s="122"/>
      <c r="L10" s="118">
        <v>8</v>
      </c>
      <c r="M10" s="123">
        <v>2.1720000000000002</v>
      </c>
      <c r="N10" s="123">
        <v>2.3740000000000001</v>
      </c>
      <c r="P10" s="118">
        <v>8</v>
      </c>
      <c r="Q10" s="123">
        <v>0.46800000000000003</v>
      </c>
      <c r="R10" s="123">
        <v>0.59</v>
      </c>
    </row>
    <row r="11" spans="1:18" x14ac:dyDescent="0.3">
      <c r="A11" s="10">
        <v>7</v>
      </c>
      <c r="B11" s="10">
        <v>86</v>
      </c>
      <c r="E11" s="10">
        <v>83</v>
      </c>
      <c r="G11" s="10">
        <v>83</v>
      </c>
      <c r="I11" s="122"/>
      <c r="J11" s="122"/>
      <c r="L11" s="118">
        <v>9</v>
      </c>
      <c r="M11" s="123">
        <v>2.2370000000000001</v>
      </c>
      <c r="N11" s="123">
        <v>2.464</v>
      </c>
      <c r="P11" s="118">
        <v>9</v>
      </c>
      <c r="Q11" s="123">
        <v>0.437</v>
      </c>
      <c r="R11" s="123">
        <v>0.55500000000000005</v>
      </c>
    </row>
    <row r="12" spans="1:18" x14ac:dyDescent="0.3">
      <c r="A12" s="10">
        <v>8</v>
      </c>
      <c r="B12" s="10">
        <v>81</v>
      </c>
      <c r="E12" s="10">
        <v>84</v>
      </c>
      <c r="G12" s="10">
        <v>84</v>
      </c>
      <c r="L12" s="118">
        <v>10</v>
      </c>
      <c r="M12" s="123">
        <v>2.294</v>
      </c>
      <c r="N12" s="123">
        <v>2.54</v>
      </c>
      <c r="P12" s="118">
        <v>10</v>
      </c>
      <c r="Q12" s="123">
        <v>0.41199999999999998</v>
      </c>
      <c r="R12" s="123">
        <v>0.52700000000000002</v>
      </c>
    </row>
    <row r="13" spans="1:18" x14ac:dyDescent="0.3">
      <c r="A13" s="10">
        <v>9</v>
      </c>
      <c r="B13" s="10">
        <v>98</v>
      </c>
      <c r="E13" s="10">
        <v>85</v>
      </c>
      <c r="G13" s="10">
        <v>85</v>
      </c>
      <c r="L13" s="118">
        <v>11</v>
      </c>
      <c r="M13" s="124">
        <v>2.343</v>
      </c>
      <c r="N13" s="123">
        <v>2.6059999999999999</v>
      </c>
      <c r="P13" s="118">
        <v>11</v>
      </c>
      <c r="Q13" s="123">
        <v>0.39200000000000002</v>
      </c>
      <c r="R13" s="123">
        <v>0.502</v>
      </c>
    </row>
    <row r="14" spans="1:18" x14ac:dyDescent="0.3">
      <c r="A14" s="10">
        <v>10</v>
      </c>
      <c r="B14" s="10">
        <v>83</v>
      </c>
      <c r="E14" s="10">
        <v>86</v>
      </c>
      <c r="G14" s="10">
        <v>86</v>
      </c>
      <c r="L14" s="118">
        <v>12</v>
      </c>
      <c r="M14" s="124">
        <v>2.387</v>
      </c>
      <c r="N14" s="123">
        <v>2.6629999999999998</v>
      </c>
      <c r="P14" s="118">
        <v>12</v>
      </c>
      <c r="Q14" s="123">
        <v>0.376</v>
      </c>
      <c r="R14" s="123">
        <v>0.48199999999999998</v>
      </c>
    </row>
    <row r="15" spans="1:18" x14ac:dyDescent="0.3">
      <c r="A15" s="10">
        <v>11</v>
      </c>
      <c r="B15" s="10">
        <v>85</v>
      </c>
      <c r="E15" s="10">
        <v>88</v>
      </c>
      <c r="G15" s="10">
        <v>88</v>
      </c>
      <c r="L15" s="118">
        <v>13</v>
      </c>
      <c r="M15" s="123">
        <v>2.4260000000000002</v>
      </c>
      <c r="N15" s="123">
        <v>2.714</v>
      </c>
      <c r="P15" s="118">
        <v>13</v>
      </c>
      <c r="Q15" s="123">
        <v>0.36099999999999999</v>
      </c>
      <c r="R15" s="123">
        <v>0.46500000000000002</v>
      </c>
    </row>
    <row r="16" spans="1:18" x14ac:dyDescent="0.3">
      <c r="A16" s="10">
        <v>12</v>
      </c>
      <c r="B16" s="10">
        <v>80</v>
      </c>
      <c r="E16" s="125">
        <v>98</v>
      </c>
      <c r="L16" s="118">
        <v>14</v>
      </c>
      <c r="M16" s="123">
        <v>2.4609999999999999</v>
      </c>
      <c r="N16" s="123">
        <v>2.7589999999999999</v>
      </c>
      <c r="P16" s="118">
        <v>14</v>
      </c>
      <c r="Q16" s="123">
        <v>0.34899999999999998</v>
      </c>
      <c r="R16" s="123">
        <v>0.45</v>
      </c>
    </row>
    <row r="17" spans="1:18" x14ac:dyDescent="0.3">
      <c r="L17" s="118">
        <v>15</v>
      </c>
      <c r="M17" s="123">
        <v>2.4929999999999999</v>
      </c>
      <c r="N17" s="123">
        <v>2.8</v>
      </c>
      <c r="P17" s="118">
        <v>15</v>
      </c>
      <c r="Q17" s="123">
        <v>0.33800000000000002</v>
      </c>
      <c r="R17" s="123">
        <v>0.438</v>
      </c>
    </row>
    <row r="18" spans="1:18" x14ac:dyDescent="0.3">
      <c r="A18" s="47" t="s">
        <v>143</v>
      </c>
      <c r="E18" s="47"/>
      <c r="L18" s="118">
        <v>16</v>
      </c>
      <c r="M18" s="123">
        <v>2.5230000000000001</v>
      </c>
      <c r="N18" s="123">
        <v>2.8370000000000002</v>
      </c>
      <c r="P18" s="118">
        <v>16</v>
      </c>
      <c r="Q18" s="123">
        <v>0.32900000000000001</v>
      </c>
      <c r="R18" s="123">
        <v>0.42599999999999999</v>
      </c>
    </row>
    <row r="19" spans="1:18" x14ac:dyDescent="0.3">
      <c r="A19" t="s">
        <v>144</v>
      </c>
      <c r="L19" s="118">
        <v>17</v>
      </c>
      <c r="M19" s="123">
        <v>2.5510000000000002</v>
      </c>
      <c r="N19" s="123">
        <v>2.871</v>
      </c>
      <c r="P19" s="118">
        <v>17</v>
      </c>
      <c r="Q19" s="123">
        <v>0.32</v>
      </c>
      <c r="R19" s="123">
        <v>0.41599999999999998</v>
      </c>
    </row>
    <row r="20" spans="1:18" x14ac:dyDescent="0.3">
      <c r="A20" t="s">
        <v>145</v>
      </c>
      <c r="C20" s="104" t="s">
        <v>146</v>
      </c>
      <c r="L20" s="118">
        <v>18</v>
      </c>
      <c r="M20" s="123">
        <v>2.577</v>
      </c>
      <c r="N20" s="123">
        <v>2.903</v>
      </c>
      <c r="P20" s="118">
        <v>18</v>
      </c>
      <c r="Q20" s="123">
        <v>0.313</v>
      </c>
      <c r="R20" s="123">
        <v>0.40699999999999997</v>
      </c>
    </row>
    <row r="21" spans="1:18" x14ac:dyDescent="0.3">
      <c r="A21" s="126" t="s">
        <v>147</v>
      </c>
      <c r="L21" s="118">
        <v>19</v>
      </c>
      <c r="M21" s="123">
        <v>2.6</v>
      </c>
      <c r="N21" s="123">
        <v>2.9319999999999999</v>
      </c>
      <c r="P21" s="118">
        <v>19</v>
      </c>
      <c r="Q21" s="123">
        <v>0.30599999999999999</v>
      </c>
      <c r="R21" s="123">
        <v>0.39800000000000002</v>
      </c>
    </row>
    <row r="22" spans="1:18" x14ac:dyDescent="0.3">
      <c r="A22" t="s">
        <v>148</v>
      </c>
      <c r="C22" s="108" t="s">
        <v>149</v>
      </c>
      <c r="L22" s="118">
        <v>20</v>
      </c>
      <c r="M22" s="123">
        <v>2.6230000000000002</v>
      </c>
      <c r="N22" s="123">
        <v>2.9590000000000001</v>
      </c>
      <c r="P22" s="118">
        <v>20</v>
      </c>
      <c r="Q22" s="123">
        <v>0.3</v>
      </c>
      <c r="R22" s="123">
        <v>0.39100000000000001</v>
      </c>
    </row>
    <row r="23" spans="1:18" x14ac:dyDescent="0.3">
      <c r="A23" s="104" t="s">
        <v>150</v>
      </c>
      <c r="B23" s="127"/>
      <c r="D23" s="104"/>
      <c r="E23" s="104" t="s">
        <v>151</v>
      </c>
      <c r="L23" s="118">
        <v>21</v>
      </c>
      <c r="M23" s="123">
        <v>2.6440000000000001</v>
      </c>
      <c r="N23" s="123">
        <v>2.984</v>
      </c>
      <c r="P23" s="118">
        <v>21</v>
      </c>
      <c r="Q23" s="123">
        <v>0.29499999999999998</v>
      </c>
      <c r="R23" s="123">
        <v>0.38400000000000001</v>
      </c>
    </row>
    <row r="24" spans="1:18" x14ac:dyDescent="0.3">
      <c r="L24" s="118">
        <v>22</v>
      </c>
      <c r="M24" s="123">
        <v>2.6640000000000001</v>
      </c>
      <c r="N24" s="123">
        <v>3.008</v>
      </c>
      <c r="P24" s="118">
        <v>22</v>
      </c>
      <c r="Q24" s="123">
        <v>0.28999999999999998</v>
      </c>
      <c r="R24" s="123">
        <v>0.378</v>
      </c>
    </row>
    <row r="25" spans="1:18" x14ac:dyDescent="0.3">
      <c r="A25" s="126" t="s">
        <v>152</v>
      </c>
      <c r="L25" s="118">
        <v>23</v>
      </c>
      <c r="M25" s="123">
        <v>2.6829999999999998</v>
      </c>
      <c r="N25" s="123">
        <v>3.03</v>
      </c>
      <c r="P25" s="118">
        <v>23</v>
      </c>
      <c r="Q25" s="123">
        <v>0.28499999999999998</v>
      </c>
      <c r="R25" s="123">
        <v>0.372</v>
      </c>
    </row>
    <row r="26" spans="1:18" x14ac:dyDescent="0.3">
      <c r="A26" t="s">
        <v>148</v>
      </c>
      <c r="C26" s="108" t="s">
        <v>153</v>
      </c>
      <c r="L26" s="118">
        <v>24</v>
      </c>
      <c r="M26" s="123">
        <v>2.7010000000000001</v>
      </c>
      <c r="N26" s="123">
        <v>3.0510000000000002</v>
      </c>
      <c r="P26" s="118">
        <v>24</v>
      </c>
      <c r="Q26" s="123">
        <v>0.28100000000000003</v>
      </c>
      <c r="R26" s="123">
        <v>0.36699999999999999</v>
      </c>
    </row>
    <row r="27" spans="1:18" x14ac:dyDescent="0.3">
      <c r="A27" s="104" t="s">
        <v>150</v>
      </c>
      <c r="B27" s="127"/>
      <c r="D27" s="104"/>
      <c r="L27" s="118">
        <v>25</v>
      </c>
      <c r="M27" s="123">
        <v>2.7170000000000001</v>
      </c>
      <c r="N27" s="123">
        <v>3.0710000000000002</v>
      </c>
      <c r="P27" s="118">
        <v>25</v>
      </c>
      <c r="Q27" s="123">
        <v>0.27700000000000002</v>
      </c>
      <c r="R27" s="123">
        <v>0.36199999999999999</v>
      </c>
    </row>
    <row r="28" spans="1:18" x14ac:dyDescent="0.3">
      <c r="P28" s="118">
        <v>26</v>
      </c>
      <c r="Q28" s="123">
        <v>0.27300000000000002</v>
      </c>
      <c r="R28" s="123">
        <v>0.35699999999999998</v>
      </c>
    </row>
    <row r="29" spans="1:18" x14ac:dyDescent="0.3">
      <c r="A29" t="s">
        <v>154</v>
      </c>
      <c r="P29" s="118">
        <v>27</v>
      </c>
      <c r="Q29" s="123">
        <v>0.26900000000000002</v>
      </c>
      <c r="R29" s="123">
        <v>0.35299999999999998</v>
      </c>
    </row>
    <row r="30" spans="1:18" x14ac:dyDescent="0.3">
      <c r="A30" t="s">
        <v>155</v>
      </c>
      <c r="P30" s="118">
        <v>28</v>
      </c>
      <c r="Q30" s="123">
        <v>0.26600000000000001</v>
      </c>
      <c r="R30" s="123">
        <v>0.34899999999999998</v>
      </c>
    </row>
    <row r="31" spans="1:18" x14ac:dyDescent="0.3">
      <c r="A31" t="s">
        <v>148</v>
      </c>
      <c r="C31" s="108" t="s">
        <v>156</v>
      </c>
      <c r="P31" s="118">
        <v>29</v>
      </c>
      <c r="Q31" s="123">
        <v>0.26300000000000001</v>
      </c>
      <c r="R31" s="123">
        <v>0.34499999999999997</v>
      </c>
    </row>
    <row r="32" spans="1:18" x14ac:dyDescent="0.3">
      <c r="A32" s="104" t="s">
        <v>157</v>
      </c>
      <c r="B32" s="127"/>
      <c r="D32" s="104"/>
      <c r="P32" s="118">
        <v>30</v>
      </c>
      <c r="Q32" s="123">
        <v>0.26</v>
      </c>
      <c r="R32" s="123">
        <v>0.34100000000000003</v>
      </c>
    </row>
  </sheetData>
  <mergeCells count="3">
    <mergeCell ref="L1:N2"/>
    <mergeCell ref="P1:R2"/>
    <mergeCell ref="I4:J4"/>
  </mergeCells>
  <pageMargins left="0.7" right="0.7" top="0.78740157499999996" bottom="0.78740157499999996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sqref="A1:XFD1048576"/>
    </sheetView>
  </sheetViews>
  <sheetFormatPr defaultRowHeight="14.4" x14ac:dyDescent="0.3"/>
  <sheetData>
    <row r="1" spans="1:10" s="104" customFormat="1" ht="13.2" x14ac:dyDescent="0.25">
      <c r="A1" s="128" t="s">
        <v>158</v>
      </c>
    </row>
    <row r="2" spans="1:10" s="104" customFormat="1" ht="13.2" x14ac:dyDescent="0.25">
      <c r="A2" s="128" t="s">
        <v>159</v>
      </c>
    </row>
    <row r="3" spans="1:10" s="104" customFormat="1" ht="13.2" x14ac:dyDescent="0.25">
      <c r="A3" s="128" t="s">
        <v>160</v>
      </c>
    </row>
    <row r="4" spans="1:10" s="104" customFormat="1" ht="13.2" x14ac:dyDescent="0.25">
      <c r="A4" s="104" t="s">
        <v>161</v>
      </c>
    </row>
    <row r="5" spans="1:10" s="104" customFormat="1" ht="13.2" x14ac:dyDescent="0.25">
      <c r="A5" s="104" t="s">
        <v>162</v>
      </c>
    </row>
    <row r="7" spans="1:10" x14ac:dyDescent="0.3">
      <c r="A7" s="120" t="s">
        <v>163</v>
      </c>
      <c r="B7" s="10"/>
      <c r="C7" s="10"/>
      <c r="D7" s="10">
        <v>13.52</v>
      </c>
    </row>
    <row r="8" spans="1:10" x14ac:dyDescent="0.3">
      <c r="A8" s="120" t="s">
        <v>164</v>
      </c>
      <c r="B8" s="10"/>
      <c r="C8" s="10"/>
      <c r="D8" s="10">
        <v>13.31</v>
      </c>
    </row>
    <row r="9" spans="1:10" x14ac:dyDescent="0.3">
      <c r="A9" s="120" t="s">
        <v>42</v>
      </c>
      <c r="B9" s="10"/>
      <c r="C9" s="10"/>
      <c r="D9" s="10">
        <v>0.12</v>
      </c>
    </row>
    <row r="11" spans="1:10" x14ac:dyDescent="0.3">
      <c r="A11" s="104" t="s">
        <v>165</v>
      </c>
    </row>
    <row r="13" spans="1:10" x14ac:dyDescent="0.3">
      <c r="A13" s="104" t="s">
        <v>166</v>
      </c>
      <c r="D13" s="90"/>
    </row>
    <row r="16" spans="1:10" x14ac:dyDescent="0.3">
      <c r="A16" s="104" t="s">
        <v>167</v>
      </c>
      <c r="D16" s="90"/>
      <c r="F16" s="104" t="s">
        <v>168</v>
      </c>
      <c r="G16" s="104"/>
      <c r="J16" s="104"/>
    </row>
    <row r="17" spans="1:6" x14ac:dyDescent="0.3">
      <c r="D17" s="109"/>
      <c r="F17" s="104" t="s">
        <v>169</v>
      </c>
    </row>
    <row r="18" spans="1:6" x14ac:dyDescent="0.3">
      <c r="D18" s="109"/>
      <c r="F18" s="104" t="s">
        <v>170</v>
      </c>
    </row>
    <row r="20" spans="1:6" x14ac:dyDescent="0.3">
      <c r="A20" s="104" t="s">
        <v>171</v>
      </c>
    </row>
  </sheetData>
  <pageMargins left="0.7" right="0.7" top="0.78740157499999996" bottom="0.78740157499999996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44"/>
  <sheetViews>
    <sheetView workbookViewId="0">
      <selection sqref="A1:XFD1048576"/>
    </sheetView>
  </sheetViews>
  <sheetFormatPr defaultRowHeight="14.4" x14ac:dyDescent="0.3"/>
  <cols>
    <col min="1" max="1" width="24.88671875" customWidth="1"/>
    <col min="2" max="2" width="13.5546875" customWidth="1"/>
    <col min="3" max="3" width="12.6640625" customWidth="1"/>
    <col min="7" max="7" width="11.109375" customWidth="1"/>
    <col min="10" max="10" width="25.109375" customWidth="1"/>
    <col min="11" max="11" width="8.88671875" customWidth="1"/>
    <col min="12" max="12" width="20.6640625" customWidth="1"/>
    <col min="13" max="13" width="21.5546875" customWidth="1"/>
  </cols>
  <sheetData>
    <row r="1" spans="1:9" x14ac:dyDescent="0.3">
      <c r="A1" t="s">
        <v>172</v>
      </c>
    </row>
    <row r="2" spans="1:9" x14ac:dyDescent="0.3">
      <c r="A2" s="104" t="s">
        <v>173</v>
      </c>
    </row>
    <row r="3" spans="1:9" x14ac:dyDescent="0.3">
      <c r="A3" s="104" t="s">
        <v>174</v>
      </c>
    </row>
    <row r="4" spans="1:9" x14ac:dyDescent="0.3">
      <c r="A4" s="104" t="s">
        <v>175</v>
      </c>
    </row>
    <row r="5" spans="1:9" x14ac:dyDescent="0.3">
      <c r="A5" s="104" t="s">
        <v>176</v>
      </c>
    </row>
    <row r="6" spans="1:9" x14ac:dyDescent="0.3">
      <c r="D6" s="108" t="s">
        <v>128</v>
      </c>
      <c r="F6" s="108" t="s">
        <v>130</v>
      </c>
    </row>
    <row r="7" spans="1:9" x14ac:dyDescent="0.3">
      <c r="D7" s="108" t="s">
        <v>177</v>
      </c>
      <c r="F7" s="108"/>
    </row>
    <row r="8" spans="1:9" x14ac:dyDescent="0.3">
      <c r="D8" s="108" t="s">
        <v>178</v>
      </c>
      <c r="F8" s="108"/>
    </row>
    <row r="9" spans="1:9" x14ac:dyDescent="0.3">
      <c r="D9" s="108"/>
      <c r="F9" s="108"/>
    </row>
    <row r="10" spans="1:9" x14ac:dyDescent="0.3">
      <c r="A10" t="s">
        <v>179</v>
      </c>
      <c r="F10" s="108" t="s">
        <v>180</v>
      </c>
    </row>
    <row r="11" spans="1:9" x14ac:dyDescent="0.3">
      <c r="A11" s="10"/>
      <c r="B11" s="10" t="s">
        <v>181</v>
      </c>
      <c r="C11" s="10" t="s">
        <v>182</v>
      </c>
      <c r="D11" s="129" t="s">
        <v>183</v>
      </c>
      <c r="F11" s="104" t="s">
        <v>184</v>
      </c>
    </row>
    <row r="12" spans="1:9" x14ac:dyDescent="0.3">
      <c r="A12" s="10"/>
      <c r="B12" s="10" t="s">
        <v>185</v>
      </c>
      <c r="C12" s="10" t="s">
        <v>185</v>
      </c>
      <c r="D12" s="129" t="s">
        <v>186</v>
      </c>
      <c r="F12" t="s">
        <v>187</v>
      </c>
    </row>
    <row r="13" spans="1:9" ht="15" thickBot="1" x14ac:dyDescent="0.35">
      <c r="A13" s="10" t="s">
        <v>188</v>
      </c>
      <c r="B13" s="10">
        <v>9.8000000000000007</v>
      </c>
      <c r="C13" s="130">
        <v>11.2</v>
      </c>
      <c r="D13" s="2">
        <f>C13-B13</f>
        <v>1.3999999999999986</v>
      </c>
    </row>
    <row r="14" spans="1:9" x14ac:dyDescent="0.3">
      <c r="A14" s="10" t="s">
        <v>189</v>
      </c>
      <c r="B14" s="10">
        <v>36.200000000000003</v>
      </c>
      <c r="C14" s="130">
        <v>53.1</v>
      </c>
      <c r="D14" s="2">
        <f t="shared" ref="D14:D29" si="0">C14-B14</f>
        <v>16.899999999999999</v>
      </c>
      <c r="F14" s="131"/>
      <c r="G14" s="131" t="s">
        <v>190</v>
      </c>
      <c r="H14" s="131" t="s">
        <v>191</v>
      </c>
    </row>
    <row r="15" spans="1:9" x14ac:dyDescent="0.3">
      <c r="A15" s="10" t="s">
        <v>192</v>
      </c>
      <c r="B15" s="10">
        <v>61.2</v>
      </c>
      <c r="C15" s="130">
        <v>81</v>
      </c>
      <c r="D15" s="2">
        <f t="shared" si="0"/>
        <v>19.799999999999997</v>
      </c>
      <c r="F15" s="14"/>
      <c r="G15" s="14"/>
      <c r="H15" s="14"/>
      <c r="I15" s="104" t="s">
        <v>193</v>
      </c>
    </row>
    <row r="16" spans="1:9" x14ac:dyDescent="0.3">
      <c r="A16" s="10" t="s">
        <v>194</v>
      </c>
      <c r="B16" s="10">
        <v>40.6</v>
      </c>
      <c r="C16" s="130">
        <v>47</v>
      </c>
      <c r="D16" s="2">
        <f t="shared" si="0"/>
        <v>6.3999999999999986</v>
      </c>
      <c r="F16" s="14"/>
      <c r="G16" s="14"/>
      <c r="H16" s="14"/>
      <c r="I16" s="104" t="s">
        <v>45</v>
      </c>
    </row>
    <row r="17" spans="1:14" x14ac:dyDescent="0.3">
      <c r="A17" s="10" t="s">
        <v>195</v>
      </c>
      <c r="B17" s="10">
        <v>39.200000000000003</v>
      </c>
      <c r="C17" s="130">
        <v>38.6</v>
      </c>
      <c r="D17" s="2">
        <f t="shared" si="0"/>
        <v>-0.60000000000000142</v>
      </c>
      <c r="F17" s="14"/>
      <c r="G17" s="14"/>
      <c r="H17" s="14"/>
    </row>
    <row r="18" spans="1:14" x14ac:dyDescent="0.3">
      <c r="A18" s="10" t="s">
        <v>196</v>
      </c>
      <c r="B18" s="10">
        <v>6.3</v>
      </c>
      <c r="C18" s="130">
        <v>7.7</v>
      </c>
      <c r="D18" s="2">
        <f t="shared" si="0"/>
        <v>1.4000000000000004</v>
      </c>
      <c r="F18" s="14"/>
      <c r="G18" s="14"/>
      <c r="H18" s="14"/>
      <c r="I18" s="104" t="s">
        <v>197</v>
      </c>
    </row>
    <row r="19" spans="1:14" x14ac:dyDescent="0.3">
      <c r="A19" s="10" t="s">
        <v>198</v>
      </c>
      <c r="B19" s="10">
        <v>41.6</v>
      </c>
      <c r="C19" s="130">
        <v>31.7</v>
      </c>
      <c r="D19" s="2">
        <f t="shared" si="0"/>
        <v>-9.9000000000000021</v>
      </c>
      <c r="F19" s="14"/>
      <c r="G19" s="14"/>
      <c r="H19" s="14"/>
    </row>
    <row r="20" spans="1:14" x14ac:dyDescent="0.3">
      <c r="A20" s="10" t="s">
        <v>199</v>
      </c>
      <c r="B20" s="10">
        <v>15.5</v>
      </c>
      <c r="C20" s="130">
        <v>17.100000000000001</v>
      </c>
      <c r="D20" s="2">
        <f t="shared" si="0"/>
        <v>1.6000000000000014</v>
      </c>
      <c r="F20" s="14"/>
      <c r="G20" s="14"/>
      <c r="H20" s="14"/>
      <c r="I20" s="104" t="s">
        <v>200</v>
      </c>
    </row>
    <row r="21" spans="1:14" x14ac:dyDescent="0.3">
      <c r="A21" s="10" t="s">
        <v>201</v>
      </c>
      <c r="B21" s="10">
        <v>3.8</v>
      </c>
      <c r="C21" s="130">
        <v>6</v>
      </c>
      <c r="D21" s="2">
        <f t="shared" si="0"/>
        <v>2.2000000000000002</v>
      </c>
      <c r="F21" s="132"/>
      <c r="G21" s="132"/>
      <c r="H21" s="14"/>
      <c r="I21" s="108" t="s">
        <v>166</v>
      </c>
      <c r="K21" s="104" t="s">
        <v>202</v>
      </c>
      <c r="L21" s="104" t="s">
        <v>203</v>
      </c>
    </row>
    <row r="22" spans="1:14" x14ac:dyDescent="0.3">
      <c r="A22" s="10" t="s">
        <v>204</v>
      </c>
      <c r="B22" s="10">
        <v>8.9</v>
      </c>
      <c r="C22" s="130">
        <v>6.6</v>
      </c>
      <c r="D22" s="2">
        <f t="shared" si="0"/>
        <v>-2.3000000000000007</v>
      </c>
      <c r="F22" s="14"/>
      <c r="G22" s="14"/>
      <c r="H22" s="14"/>
      <c r="K22" s="104" t="s">
        <v>205</v>
      </c>
      <c r="L22" s="104" t="s">
        <v>206</v>
      </c>
    </row>
    <row r="23" spans="1:14" x14ac:dyDescent="0.3">
      <c r="A23" s="10" t="s">
        <v>207</v>
      </c>
      <c r="B23" s="10">
        <v>9.6</v>
      </c>
      <c r="C23" s="130">
        <v>8.8000000000000007</v>
      </c>
      <c r="D23" s="2">
        <f t="shared" si="0"/>
        <v>-0.79999999999999893</v>
      </c>
      <c r="F23" s="132"/>
      <c r="G23" s="132"/>
      <c r="H23" s="14"/>
      <c r="I23" s="104" t="s">
        <v>208</v>
      </c>
      <c r="K23" s="104" t="s">
        <v>209</v>
      </c>
      <c r="M23" s="104" t="s">
        <v>210</v>
      </c>
      <c r="N23" s="104" t="s">
        <v>211</v>
      </c>
    </row>
    <row r="24" spans="1:14" x14ac:dyDescent="0.3">
      <c r="A24" s="10" t="s">
        <v>212</v>
      </c>
      <c r="B24" s="10">
        <v>90.8</v>
      </c>
      <c r="C24" s="130">
        <v>99.2</v>
      </c>
      <c r="D24" s="2">
        <f t="shared" si="0"/>
        <v>8.4000000000000057</v>
      </c>
      <c r="F24" s="14"/>
      <c r="G24" s="14"/>
      <c r="H24" s="14"/>
      <c r="K24" s="104" t="s">
        <v>213</v>
      </c>
      <c r="L24" s="104" t="s">
        <v>214</v>
      </c>
    </row>
    <row r="25" spans="1:14" ht="15" thickBot="1" x14ac:dyDescent="0.35">
      <c r="A25" s="10" t="s">
        <v>215</v>
      </c>
      <c r="B25" s="10">
        <v>4.5</v>
      </c>
      <c r="C25" s="130">
        <v>3.3</v>
      </c>
      <c r="D25" s="2">
        <f t="shared" si="0"/>
        <v>-1.2000000000000002</v>
      </c>
      <c r="F25" s="133"/>
      <c r="G25" s="133"/>
      <c r="H25" s="133"/>
      <c r="I25" s="132"/>
      <c r="J25" s="132"/>
    </row>
    <row r="26" spans="1:14" x14ac:dyDescent="0.3">
      <c r="A26" s="10" t="s">
        <v>216</v>
      </c>
      <c r="B26" s="10">
        <v>13.3</v>
      </c>
      <c r="C26" s="130">
        <v>14.6</v>
      </c>
      <c r="D26" s="2">
        <f t="shared" si="0"/>
        <v>1.2999999999999989</v>
      </c>
      <c r="F26" s="134" t="s">
        <v>217</v>
      </c>
    </row>
    <row r="27" spans="1:14" x14ac:dyDescent="0.3">
      <c r="A27" s="10" t="s">
        <v>218</v>
      </c>
      <c r="B27" s="10">
        <v>18.2</v>
      </c>
      <c r="C27" s="130">
        <v>17.100000000000001</v>
      </c>
      <c r="D27" s="2">
        <f t="shared" si="0"/>
        <v>-1.0999999999999979</v>
      </c>
      <c r="F27" s="2"/>
    </row>
    <row r="28" spans="1:14" x14ac:dyDescent="0.3">
      <c r="A28" s="10" t="s">
        <v>219</v>
      </c>
      <c r="B28" s="10">
        <v>4.5999999999999996</v>
      </c>
      <c r="C28" s="130">
        <v>6.6</v>
      </c>
      <c r="D28" s="2">
        <f t="shared" si="0"/>
        <v>2</v>
      </c>
      <c r="F28" s="2"/>
    </row>
    <row r="29" spans="1:14" x14ac:dyDescent="0.3">
      <c r="A29" s="10" t="s">
        <v>220</v>
      </c>
      <c r="B29" s="10">
        <v>11.9</v>
      </c>
      <c r="C29" s="130">
        <v>12.8</v>
      </c>
      <c r="D29" s="2">
        <f t="shared" si="0"/>
        <v>0.90000000000000036</v>
      </c>
      <c r="F29" s="2"/>
    </row>
    <row r="30" spans="1:14" x14ac:dyDescent="0.3">
      <c r="A30" s="108" t="s">
        <v>40</v>
      </c>
      <c r="B30" s="2">
        <f>AVERAGEA(B13:B29)</f>
        <v>24.47058823529412</v>
      </c>
      <c r="C30" s="2">
        <f>AVERAGEA(C13:C29)</f>
        <v>27.20000000000001</v>
      </c>
      <c r="D30" s="2">
        <f>AVERAGEA(D13:D29)</f>
        <v>2.7294117647058824</v>
      </c>
    </row>
    <row r="31" spans="1:14" x14ac:dyDescent="0.3">
      <c r="A31" s="108" t="s">
        <v>221</v>
      </c>
      <c r="B31" s="2">
        <f>_xlfn.STDEV.S(B13:B29)</f>
        <v>24.095195701266942</v>
      </c>
      <c r="C31" s="2">
        <f>_xlfn.STDEV.S(C13:C29)</f>
        <v>28.180023953148076</v>
      </c>
      <c r="D31" s="2">
        <f>_xlfn.STDEV.S(D13:D29)</f>
        <v>7.014695708464691</v>
      </c>
    </row>
    <row r="32" spans="1:14" x14ac:dyDescent="0.3">
      <c r="A32" s="108"/>
      <c r="B32" s="2"/>
      <c r="C32" s="2"/>
      <c r="D32" s="2"/>
    </row>
    <row r="33" spans="1:6" x14ac:dyDescent="0.3">
      <c r="B33" s="108"/>
      <c r="C33" s="108"/>
      <c r="D33" s="108"/>
    </row>
    <row r="34" spans="1:6" x14ac:dyDescent="0.3">
      <c r="B34" s="108"/>
      <c r="C34" s="108"/>
      <c r="D34" s="108" t="s">
        <v>222</v>
      </c>
    </row>
    <row r="35" spans="1:6" x14ac:dyDescent="0.3">
      <c r="B35" s="108"/>
      <c r="C35" s="108"/>
      <c r="D35" s="108" t="s">
        <v>223</v>
      </c>
    </row>
    <row r="36" spans="1:6" x14ac:dyDescent="0.3">
      <c r="B36" s="108"/>
      <c r="C36" s="108"/>
      <c r="D36" s="108" t="s">
        <v>224</v>
      </c>
    </row>
    <row r="37" spans="1:6" x14ac:dyDescent="0.3">
      <c r="B37" s="108"/>
      <c r="C37" s="108"/>
      <c r="D37" s="108"/>
    </row>
    <row r="39" spans="1:6" x14ac:dyDescent="0.3">
      <c r="A39" s="108"/>
      <c r="D39" s="108"/>
      <c r="E39" s="104" t="s">
        <v>225</v>
      </c>
    </row>
    <row r="40" spans="1:6" x14ac:dyDescent="0.3">
      <c r="A40" s="108"/>
      <c r="E40" s="104"/>
    </row>
    <row r="41" spans="1:6" x14ac:dyDescent="0.3">
      <c r="A41" s="104"/>
      <c r="B41" s="108"/>
      <c r="C41" s="108"/>
      <c r="D41" s="132"/>
      <c r="E41" s="135" t="s">
        <v>226</v>
      </c>
      <c r="F41" s="132"/>
    </row>
    <row r="43" spans="1:6" x14ac:dyDescent="0.3">
      <c r="A43" s="108"/>
      <c r="B43" s="108"/>
      <c r="D43" s="134" t="s">
        <v>217</v>
      </c>
    </row>
    <row r="44" spans="1:6" x14ac:dyDescent="0.3">
      <c r="A44" s="108"/>
      <c r="B44" s="136"/>
    </row>
  </sheetData>
  <pageMargins left="0.7" right="0.7" top="0.78740157499999996" bottom="0.78740157499999996" header="0.3" footer="0.3"/>
  <drawing r:id="rId1"/>
  <legacyDrawing r:id="rId2"/>
  <oleObjects>
    <mc:AlternateContent xmlns:mc="http://schemas.openxmlformats.org/markup-compatibility/2006">
      <mc:Choice Requires="x14">
        <oleObject progId="Equation.3" shapeId="9217" r:id="rId3">
          <objectPr defaultSize="0" autoPict="0" r:id="rId4">
            <anchor moveWithCells="1" sizeWithCells="1">
              <from>
                <xdr:col>3</xdr:col>
                <xdr:colOff>30480</xdr:colOff>
                <xdr:row>35</xdr:row>
                <xdr:rowOff>121920</xdr:rowOff>
              </from>
              <to>
                <xdr:col>4</xdr:col>
                <xdr:colOff>83820</xdr:colOff>
                <xdr:row>38</xdr:row>
                <xdr:rowOff>38100</xdr:rowOff>
              </to>
            </anchor>
          </objectPr>
        </oleObject>
      </mc:Choice>
      <mc:Fallback>
        <oleObject progId="Equation.3" shapeId="9217" r:id="rId3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11</vt:i4>
      </vt:variant>
    </vt:vector>
  </HeadingPairs>
  <TitlesOfParts>
    <vt:vector size="11" baseType="lpstr">
      <vt:lpstr>cv2 uloh3 histogram</vt:lpstr>
      <vt:lpstr>cv4 uloha3 lognorm</vt:lpstr>
      <vt:lpstr>cv4 uloha4 binom</vt:lpstr>
      <vt:lpstr>cv5 uloha1 int spol</vt:lpstr>
      <vt:lpstr>cv6 uloha1 lin regr</vt:lpstr>
      <vt:lpstr>cv7 uloha2 nelin reg</vt:lpstr>
      <vt:lpstr>cv8 uloha2 test odl h</vt:lpstr>
      <vt:lpstr>cv8 uloha3 t test</vt:lpstr>
      <vt:lpstr>cv9 uloha1 par t</vt:lpstr>
      <vt:lpstr>cv9 uloha3 test t</vt:lpstr>
      <vt:lpstr>Cv10 chi test</vt:lpstr>
    </vt:vector>
  </TitlesOfParts>
  <Company>PřF MU Brno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Copjakova</dc:creator>
  <cp:lastModifiedBy>Copjakova</cp:lastModifiedBy>
  <dcterms:created xsi:type="dcterms:W3CDTF">2021-10-21T19:27:45Z</dcterms:created>
  <dcterms:modified xsi:type="dcterms:W3CDTF">2021-10-22T08:16:51Z</dcterms:modified>
</cp:coreProperties>
</file>