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ktoriepazourova/Desktop/"/>
    </mc:Choice>
  </mc:AlternateContent>
  <xr:revisionPtr revIDLastSave="0" documentId="8_{D30B2B44-0D79-F047-B4E1-CFCF827DEDDA}" xr6:coauthVersionLast="47" xr6:coauthVersionMax="47" xr10:uidLastSave="{00000000-0000-0000-0000-000000000000}"/>
  <bookViews>
    <workbookView xWindow="560" yWindow="500" windowWidth="28240" windowHeight="15840" xr2:uid="{5F60E698-0132-EC43-9A94-3D4BEE7C8209}"/>
  </bookViews>
  <sheets>
    <sheet name="Giniho koeficient" sheetId="1" r:id="rId1"/>
    <sheet name="Příjmové kvantily" sheetId="2" r:id="rId2"/>
    <sheet name="Sociální transfery" sheetId="3" r:id="rId3"/>
    <sheet name="Věková struktura" sheetId="4" r:id="rId4"/>
    <sheet name="Vzdělanostní struktura" sheetId="5" r:id="rId5"/>
    <sheet name="Chudoba" sheetId="6" r:id="rId6"/>
    <sheet name="HDP" sheetId="7" r:id="rId7"/>
    <sheet name="Trh práce" sheetId="8" r:id="rId8"/>
    <sheet name="Export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" i="8" l="1"/>
  <c r="C40" i="8"/>
  <c r="D40" i="8"/>
  <c r="E40" i="8"/>
  <c r="F40" i="8"/>
  <c r="G40" i="8"/>
  <c r="H40" i="8"/>
  <c r="I40" i="8"/>
  <c r="J40" i="8"/>
  <c r="K40" i="8"/>
  <c r="L40" i="8"/>
  <c r="B40" i="8"/>
  <c r="C39" i="8"/>
  <c r="D39" i="8"/>
  <c r="E39" i="8"/>
  <c r="F39" i="8"/>
  <c r="G39" i="8"/>
  <c r="H39" i="8"/>
  <c r="I39" i="8"/>
  <c r="J39" i="8"/>
  <c r="K39" i="8"/>
  <c r="L39" i="8"/>
  <c r="M39" i="8"/>
  <c r="B39" i="8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G67" i="2"/>
  <c r="F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C67" i="2"/>
  <c r="B67" i="2"/>
  <c r="H82" i="2" l="1"/>
  <c r="H79" i="2"/>
  <c r="H75" i="2"/>
  <c r="H78" i="2"/>
  <c r="H74" i="2"/>
  <c r="D83" i="2"/>
  <c r="D79" i="2"/>
  <c r="D75" i="2"/>
  <c r="D71" i="2"/>
  <c r="H81" i="2"/>
  <c r="H77" i="2"/>
  <c r="H73" i="2"/>
  <c r="H71" i="2"/>
  <c r="H70" i="2"/>
  <c r="H69" i="2"/>
  <c r="D82" i="2"/>
  <c r="D78" i="2"/>
  <c r="D74" i="2"/>
  <c r="D70" i="2"/>
  <c r="H67" i="2"/>
  <c r="D81" i="2"/>
  <c r="D77" i="2"/>
  <c r="D73" i="2"/>
  <c r="D69" i="2"/>
  <c r="D67" i="2"/>
  <c r="D80" i="2"/>
  <c r="D76" i="2"/>
  <c r="D72" i="2"/>
  <c r="D68" i="2"/>
  <c r="H80" i="2"/>
  <c r="H76" i="2"/>
  <c r="H72" i="2"/>
  <c r="H68" i="2"/>
  <c r="C46" i="2"/>
  <c r="C26" i="3"/>
  <c r="D26" i="3"/>
  <c r="E26" i="3"/>
  <c r="F26" i="3"/>
  <c r="G26" i="3"/>
  <c r="H26" i="3"/>
  <c r="I26" i="3"/>
  <c r="J26" i="3"/>
  <c r="K26" i="3"/>
  <c r="L26" i="3"/>
  <c r="M26" i="3"/>
  <c r="N26" i="3"/>
  <c r="B26" i="3"/>
  <c r="D25" i="3"/>
  <c r="E25" i="3"/>
  <c r="F25" i="3"/>
  <c r="G25" i="3"/>
  <c r="H25" i="3"/>
  <c r="I25" i="3"/>
  <c r="J25" i="3"/>
  <c r="K25" i="3"/>
  <c r="L25" i="3"/>
  <c r="M25" i="3"/>
  <c r="N25" i="3"/>
  <c r="C25" i="3"/>
  <c r="D16" i="7" l="1"/>
  <c r="E16" i="7"/>
  <c r="F21" i="7" s="1"/>
  <c r="F16" i="7"/>
  <c r="G16" i="7"/>
  <c r="H16" i="7"/>
  <c r="I16" i="7"/>
  <c r="J21" i="7" s="1"/>
  <c r="J16" i="7"/>
  <c r="K16" i="7"/>
  <c r="L16" i="7"/>
  <c r="M16" i="7"/>
  <c r="N21" i="7" s="1"/>
  <c r="N16" i="7"/>
  <c r="O16" i="7"/>
  <c r="P16" i="7"/>
  <c r="Q16" i="7"/>
  <c r="R21" i="7" s="1"/>
  <c r="R16" i="7"/>
  <c r="S16" i="7"/>
  <c r="T16" i="7"/>
  <c r="U16" i="7"/>
  <c r="V21" i="7" s="1"/>
  <c r="V16" i="7"/>
  <c r="W16" i="7"/>
  <c r="X16" i="7"/>
  <c r="Y16" i="7"/>
  <c r="Z21" i="7" s="1"/>
  <c r="Z16" i="7"/>
  <c r="AA16" i="7"/>
  <c r="AB16" i="7"/>
  <c r="C16" i="7"/>
  <c r="D21" i="7" s="1"/>
  <c r="B16" i="7"/>
  <c r="D15" i="7"/>
  <c r="E15" i="7"/>
  <c r="F20" i="7" s="1"/>
  <c r="F15" i="7"/>
  <c r="G15" i="7"/>
  <c r="H15" i="7"/>
  <c r="I15" i="7"/>
  <c r="J20" i="7" s="1"/>
  <c r="J15" i="7"/>
  <c r="K15" i="7"/>
  <c r="L15" i="7"/>
  <c r="M15" i="7"/>
  <c r="N20" i="7" s="1"/>
  <c r="N15" i="7"/>
  <c r="O15" i="7"/>
  <c r="P15" i="7"/>
  <c r="Q15" i="7"/>
  <c r="R20" i="7" s="1"/>
  <c r="R15" i="7"/>
  <c r="S15" i="7"/>
  <c r="T15" i="7"/>
  <c r="U15" i="7"/>
  <c r="V20" i="7" s="1"/>
  <c r="V15" i="7"/>
  <c r="W15" i="7"/>
  <c r="X15" i="7"/>
  <c r="Y15" i="7"/>
  <c r="Z20" i="7" s="1"/>
  <c r="Z15" i="7"/>
  <c r="AA15" i="7"/>
  <c r="AB15" i="7"/>
  <c r="C15" i="7"/>
  <c r="B15" i="7"/>
  <c r="C20" i="7" s="1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C14" i="7"/>
  <c r="B14" i="7"/>
  <c r="G21" i="7"/>
  <c r="H21" i="7"/>
  <c r="K21" i="7"/>
  <c r="L21" i="7"/>
  <c r="O21" i="7"/>
  <c r="P21" i="7"/>
  <c r="S21" i="7"/>
  <c r="T21" i="7"/>
  <c r="W21" i="7"/>
  <c r="X21" i="7"/>
  <c r="AA21" i="7"/>
  <c r="AB21" i="7"/>
  <c r="D20" i="7"/>
  <c r="G20" i="7"/>
  <c r="H20" i="7"/>
  <c r="K20" i="7"/>
  <c r="L20" i="7"/>
  <c r="O20" i="7"/>
  <c r="P20" i="7"/>
  <c r="S20" i="7"/>
  <c r="T20" i="7"/>
  <c r="W20" i="7"/>
  <c r="X20" i="7"/>
  <c r="AA20" i="7"/>
  <c r="AB20" i="7"/>
  <c r="C24" i="8"/>
  <c r="D24" i="8"/>
  <c r="E24" i="8"/>
  <c r="F24" i="8"/>
  <c r="G24" i="8"/>
  <c r="H24" i="8"/>
  <c r="I24" i="8"/>
  <c r="J24" i="8"/>
  <c r="K24" i="8"/>
  <c r="L24" i="8"/>
  <c r="B24" i="8"/>
  <c r="E23" i="8"/>
  <c r="F23" i="8"/>
  <c r="G23" i="8"/>
  <c r="H23" i="8"/>
  <c r="I23" i="8"/>
  <c r="J23" i="8"/>
  <c r="K23" i="8"/>
  <c r="L23" i="8"/>
  <c r="M23" i="8"/>
  <c r="D23" i="8"/>
  <c r="C7" i="8"/>
  <c r="D7" i="8"/>
  <c r="E7" i="8"/>
  <c r="F7" i="8"/>
  <c r="G7" i="8"/>
  <c r="H7" i="8"/>
  <c r="I7" i="8"/>
  <c r="J7" i="8"/>
  <c r="K7" i="8"/>
  <c r="B7" i="8"/>
  <c r="C30" i="7"/>
  <c r="D30" i="7"/>
  <c r="E30" i="7"/>
  <c r="F30" i="7"/>
  <c r="G30" i="7"/>
  <c r="G26" i="7" s="1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B30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R25" i="7" s="1"/>
  <c r="S29" i="7"/>
  <c r="T29" i="7"/>
  <c r="U29" i="7"/>
  <c r="V29" i="7"/>
  <c r="V25" i="7" s="1"/>
  <c r="W29" i="7"/>
  <c r="X29" i="7"/>
  <c r="Y29" i="7"/>
  <c r="Z29" i="7"/>
  <c r="Z25" i="7" s="1"/>
  <c r="AA29" i="7"/>
  <c r="AB29" i="7"/>
  <c r="B29" i="7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H46" i="2"/>
  <c r="G46" i="2"/>
  <c r="F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B58" i="2"/>
  <c r="B59" i="2"/>
  <c r="B60" i="2"/>
  <c r="B61" i="2"/>
  <c r="B62" i="2"/>
  <c r="B47" i="2"/>
  <c r="B48" i="2"/>
  <c r="B49" i="2"/>
  <c r="B50" i="2"/>
  <c r="B51" i="2"/>
  <c r="B52" i="2"/>
  <c r="B53" i="2"/>
  <c r="B54" i="2"/>
  <c r="B55" i="2"/>
  <c r="B56" i="2"/>
  <c r="B57" i="2"/>
  <c r="B46" i="2"/>
  <c r="Y21" i="7" l="1"/>
  <c r="U21" i="7"/>
  <c r="Q21" i="7"/>
  <c r="M21" i="7"/>
  <c r="I21" i="7"/>
  <c r="E21" i="7"/>
  <c r="C21" i="7"/>
  <c r="Y20" i="7"/>
  <c r="U20" i="7"/>
  <c r="Q20" i="7"/>
  <c r="M20" i="7"/>
  <c r="I20" i="7"/>
  <c r="E20" i="7"/>
  <c r="Y25" i="7"/>
  <c r="U25" i="7"/>
  <c r="Q25" i="7"/>
  <c r="I25" i="7"/>
  <c r="M25" i="7"/>
  <c r="AA25" i="7"/>
  <c r="W25" i="7"/>
  <c r="S25" i="7"/>
  <c r="O25" i="7"/>
  <c r="K25" i="7"/>
  <c r="G25" i="7"/>
  <c r="Z26" i="7"/>
  <c r="V26" i="7"/>
  <c r="R26" i="7"/>
  <c r="N26" i="7"/>
  <c r="J26" i="7"/>
  <c r="F26" i="7"/>
  <c r="E25" i="7"/>
  <c r="N25" i="7"/>
  <c r="J25" i="7"/>
  <c r="F25" i="7"/>
  <c r="C26" i="7"/>
  <c r="Y26" i="7"/>
  <c r="U26" i="7"/>
  <c r="Q26" i="7"/>
  <c r="M26" i="7"/>
  <c r="I26" i="7"/>
  <c r="E26" i="7"/>
  <c r="AB26" i="7"/>
  <c r="X26" i="7"/>
  <c r="T26" i="7"/>
  <c r="P26" i="7"/>
  <c r="L26" i="7"/>
  <c r="H26" i="7"/>
  <c r="D26" i="7"/>
  <c r="D25" i="7"/>
  <c r="C25" i="7"/>
  <c r="X25" i="7"/>
  <c r="AA26" i="7"/>
  <c r="W26" i="7"/>
  <c r="S26" i="7"/>
  <c r="O26" i="7"/>
  <c r="K26" i="7"/>
  <c r="AB25" i="7"/>
  <c r="T25" i="7"/>
  <c r="P25" i="7"/>
  <c r="L25" i="7"/>
  <c r="H25" i="7"/>
  <c r="B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C14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B14" i="9"/>
  <c r="AB10" i="3"/>
  <c r="R15" i="3" s="1"/>
  <c r="AB11" i="3"/>
  <c r="R16" i="3" s="1"/>
  <c r="Z10" i="3"/>
  <c r="P15" i="3" s="1"/>
  <c r="AA10" i="3"/>
  <c r="Q15" i="3" s="1"/>
  <c r="Z11" i="3"/>
  <c r="P16" i="3" s="1"/>
  <c r="AA11" i="3"/>
  <c r="Q16" i="3" s="1"/>
  <c r="T10" i="3"/>
  <c r="J15" i="3" s="1"/>
  <c r="U10" i="3"/>
  <c r="K15" i="3" s="1"/>
  <c r="V10" i="3"/>
  <c r="L15" i="3" s="1"/>
  <c r="W10" i="3"/>
  <c r="M15" i="3" s="1"/>
  <c r="X10" i="3"/>
  <c r="N15" i="3" s="1"/>
  <c r="Y10" i="3"/>
  <c r="O15" i="3" s="1"/>
  <c r="T11" i="3"/>
  <c r="J16" i="3" s="1"/>
  <c r="U11" i="3"/>
  <c r="K16" i="3" s="1"/>
  <c r="V11" i="3"/>
  <c r="L16" i="3" s="1"/>
  <c r="W11" i="3"/>
  <c r="M16" i="3" s="1"/>
  <c r="X11" i="3"/>
  <c r="N16" i="3" s="1"/>
  <c r="Y11" i="3"/>
  <c r="O16" i="3" s="1"/>
  <c r="R10" i="3"/>
  <c r="H15" i="3" s="1"/>
  <c r="S10" i="3"/>
  <c r="I15" i="3" s="1"/>
  <c r="R11" i="3"/>
  <c r="H16" i="3" s="1"/>
  <c r="S11" i="3"/>
  <c r="I16" i="3" s="1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G15" i="3" s="1"/>
  <c r="C11" i="3"/>
  <c r="D11" i="3"/>
  <c r="E11" i="3"/>
  <c r="F11" i="3"/>
  <c r="G11" i="3"/>
  <c r="H11" i="3"/>
  <c r="I11" i="3"/>
  <c r="J11" i="3"/>
  <c r="K11" i="3"/>
  <c r="L11" i="3"/>
  <c r="B16" i="3" s="1"/>
  <c r="M11" i="3"/>
  <c r="C16" i="3" s="1"/>
  <c r="N11" i="3"/>
  <c r="D16" i="3" s="1"/>
  <c r="O11" i="3"/>
  <c r="E16" i="3" s="1"/>
  <c r="P11" i="3"/>
  <c r="F16" i="3" s="1"/>
  <c r="Q11" i="3"/>
  <c r="G16" i="3" s="1"/>
  <c r="B11" i="3"/>
  <c r="B10" i="3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</calcChain>
</file>

<file path=xl/sharedStrings.xml><?xml version="1.0" encoding="utf-8"?>
<sst xmlns="http://schemas.openxmlformats.org/spreadsheetml/2006/main" count="378" uniqueCount="137">
  <si>
    <t>ilc_di12</t>
  </si>
  <si>
    <t>ilc_di12b</t>
  </si>
  <si>
    <t>ilc_di12c</t>
  </si>
  <si>
    <t>PŘÍJMY DOMÁCNOSTÍ</t>
  </si>
  <si>
    <t>SHARE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</si>
  <si>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</si>
  <si>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</si>
  <si>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</si>
  <si>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</si>
  <si>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</si>
  <si>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</si>
  <si>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</si>
  <si>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</si>
  <si>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</si>
  <si>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</si>
  <si>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Euro/rok</t>
  </si>
  <si>
    <t>ILC_DI01</t>
  </si>
  <si>
    <t>ČR</t>
  </si>
  <si>
    <t>SR</t>
  </si>
  <si>
    <t>Obyvatelstvo podle věkové skupiny ČR</t>
  </si>
  <si>
    <t>Obyvatelstvo podle věkové skupiny SR</t>
  </si>
  <si>
    <t>rok</t>
  </si>
  <si>
    <t>0-14</t>
  </si>
  <si>
    <t>15-64</t>
  </si>
  <si>
    <t>65+</t>
  </si>
  <si>
    <t>total</t>
  </si>
  <si>
    <t>Zdroj: Eurostat: DEMO_PJANBROAD</t>
  </si>
  <si>
    <t>Zdroj: Eurostat: EDAT_LFSE_03</t>
  </si>
  <si>
    <t>Podíly věkových skupin</t>
  </si>
  <si>
    <t>Podíly vysokoškolsky vzdělaných obyvatel</t>
  </si>
  <si>
    <t>před transfery bez důchodů</t>
  </si>
  <si>
    <t>po transferech</t>
  </si>
  <si>
    <t>před transfery (s důchody)</t>
  </si>
  <si>
    <t>0-15</t>
  </si>
  <si>
    <t>16-64</t>
  </si>
  <si>
    <t>Míra ohrožení věkových skupin chudobou</t>
  </si>
  <si>
    <t>Zdroj: Eurostat: ILC_PEPS01N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</si>
  <si>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</si>
  <si>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</si>
  <si>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</si>
  <si>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</si>
  <si>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</si>
  <si>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</si>
  <si>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</si>
  <si>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</si>
  <si>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</si>
  <si>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</si>
  <si>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</si>
  <si>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</si>
  <si>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</si>
  <si>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</si>
  <si>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</si>
  <si>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</si>
  <si>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</si>
  <si>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</si>
  <si>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</si>
  <si>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</si>
  <si>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</si>
  <si>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</si>
  <si>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</si>
  <si>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</si>
  <si>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</si>
  <si>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</si>
  <si>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</si>
  <si>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EU 28 IPD</t>
  </si>
  <si>
    <t>ČR obyvatelstvo</t>
  </si>
  <si>
    <t>SR obyvatelstvo</t>
  </si>
  <si>
    <t>ČR HDP</t>
  </si>
  <si>
    <t>SR HDP</t>
  </si>
  <si>
    <t>ČR IPD</t>
  </si>
  <si>
    <t>SR IPD</t>
  </si>
  <si>
    <t>ČR rHDP  p. c.</t>
  </si>
  <si>
    <t>SR rHDP  p. c.</t>
  </si>
  <si>
    <t>Zdroj: Eurostat: nama_10_gdp</t>
  </si>
  <si>
    <t>SR (v mld. Euro)</t>
  </si>
  <si>
    <t>ČR (v mld. Kč)</t>
  </si>
  <si>
    <t>Eurostat: nama_10_gdp</t>
  </si>
  <si>
    <t>uchazeči</t>
  </si>
  <si>
    <t>volná místa</t>
  </si>
  <si>
    <t>nezaměstnaní</t>
  </si>
  <si>
    <t>Zdroj: Český statistický úřad</t>
  </si>
  <si>
    <t>údaje pro obyvatele 15–64 let</t>
  </si>
  <si>
    <t>Zdroj: Eurostat: TPS00203</t>
  </si>
  <si>
    <t>obyvatelé ve věku 15–74 let</t>
  </si>
  <si>
    <t>Zdroj: Slovenský statistický úřad</t>
  </si>
  <si>
    <t>Zdroj: Eurostat: JVS_Q_NACE2</t>
  </si>
  <si>
    <t>Volná místa - data za čtvrtletí (vytvořen průměr ze 4 čtvrtletí)</t>
  </si>
  <si>
    <t>aktuální ceny, miliony eur</t>
  </si>
  <si>
    <t>HDP</t>
  </si>
  <si>
    <t>podíl EX/HDP</t>
  </si>
  <si>
    <t>D10/D1</t>
  </si>
  <si>
    <t>D10+9/D1+2</t>
  </si>
  <si>
    <t>D5/D1</t>
  </si>
  <si>
    <t>mil. Kč</t>
  </si>
  <si>
    <t>mil Eur</t>
  </si>
  <si>
    <t>MEZIROČNÍ RŮST REÁLNÉHO HDP</t>
  </si>
  <si>
    <t>REÁLNÉ HDP</t>
  </si>
  <si>
    <t>EU 28 HDP</t>
  </si>
  <si>
    <t>EU 28 obyvatelstvo</t>
  </si>
  <si>
    <t>EU 28 rHDP p. c.</t>
  </si>
  <si>
    <t xml:space="preserve">MEZIROČNÍ RŮST rHDP p. c. </t>
  </si>
  <si>
    <t>Podíl uchačů/volná místa</t>
  </si>
  <si>
    <t>Podíl uchazečů a volných míst</t>
  </si>
  <si>
    <t>EXPORT ZBOŽÍ A SLUŽEB</t>
  </si>
  <si>
    <t>Zdroj: Eurostat: ILC_LI02</t>
  </si>
  <si>
    <t>hranice chudoby: 60% národního mediánu ekvivalentního disponibilního příjmu</t>
  </si>
  <si>
    <t>Míra ohrožení chudobou</t>
  </si>
  <si>
    <t xml:space="preserve">SR </t>
  </si>
  <si>
    <t>SOCIÁLNÍ TRANSFERY</t>
  </si>
  <si>
    <t>ČR (mil. Kč)</t>
  </si>
  <si>
    <t>SR (mld. Euro)</t>
  </si>
  <si>
    <t>Zdroj: Monitor státní pokladny, MFČR, MFSR</t>
  </si>
  <si>
    <t>CELKOVÉ VÝDAJE STÁTNÍHO ROZPOČTU</t>
  </si>
  <si>
    <t>ČR (mld. Kč)</t>
  </si>
  <si>
    <t>PODÍL TRANSFERŮ NA REÁLNÉM HDP</t>
  </si>
  <si>
    <t>PODÍL TRANSFERŮ NA CELKOVÝCH VÝDAJÍCH STÁTNÍHO ROZPOČTU</t>
  </si>
  <si>
    <t>Zdroj: Eurostat:</t>
  </si>
  <si>
    <t>POMĚRY PŘÍJMOVÝCH KVANTILŮ</t>
  </si>
  <si>
    <t xml:space="preserve">Zdroj: Eurostat: </t>
  </si>
  <si>
    <t>GINIHO KOEFICIENT ČR</t>
  </si>
  <si>
    <t>GINIHO KOEFICIENT SR</t>
  </si>
  <si>
    <t>před transfery</t>
  </si>
  <si>
    <t>před transfery s důchody</t>
  </si>
  <si>
    <t>PALMA POMĚR</t>
  </si>
  <si>
    <t>D1+2+3+4</t>
  </si>
  <si>
    <t>PODÍL</t>
  </si>
  <si>
    <t>Absolutní počet vysokoškolsky vzdělaných obyvatel ve věku 15–64 let</t>
  </si>
  <si>
    <t>Zdroj: Eurostat: EDAT_LFS_9901</t>
  </si>
  <si>
    <t>REÁLNÉ HDP p. c. (euro)</t>
  </si>
  <si>
    <t>TĚSNOST TRHU PRÁCE</t>
  </si>
  <si>
    <t>PRŮMĚRNÁ/MINIMÁLNÍ MZDA</t>
  </si>
  <si>
    <t>roční minimální mzda</t>
  </si>
  <si>
    <t>Zdroj: OECD</t>
  </si>
  <si>
    <t>roční průměrná mzda</t>
  </si>
  <si>
    <t xml:space="preserve">PODÍL </t>
  </si>
  <si>
    <t>ROZDĚLENÍ PŘÍJMŮ PODLE KVANTILŮ ČR</t>
  </si>
  <si>
    <t>ROZDĚLENÍ PŘÍJMŮ PODLE KVANTILŮ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</si>
</sst>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000"/>
    <numFmt numFmtId="166" formatCode="0.0"/>
  </numFmts>
  <fonts count="9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4"/>
      <color rgb="FF757575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9" fontId="0" fillId="0" borderId="0" xfId="1" applyFont="1"/>
    <xf numFmtId="9" fontId="0" fillId="0" borderId="0" xfId="0" applyNumberFormat="1"/>
    <xf numFmtId="2" fontId="4" fillId="0" borderId="0" xfId="0" applyNumberFormat="1" applyFont="1"/>
    <xf numFmtId="0" fontId="5" fillId="0" borderId="0" xfId="0" applyFont="1"/>
    <xf numFmtId="1" fontId="0" fillId="0" borderId="0" xfId="0" applyNumberFormat="1"/>
    <xf numFmtId="166" fontId="0" fillId="0" borderId="0" xfId="0" applyNumberFormat="1"/>
    <xf numFmtId="0" fontId="2" fillId="2" borderId="0" xfId="0" applyFont="1" applyFill="1"/>
    <xf numFmtId="0" fontId="0" fillId="2" borderId="0" xfId="0" applyFill="1"/>
    <xf numFmtId="9" fontId="2" fillId="0" borderId="0" xfId="1" applyFont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0" fontId="6" fillId="2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3" fontId="7" fillId="0" borderId="0" xfId="0" applyNumberFormat="1" applyFont="1"/>
    <xf numFmtId="10" fontId="7" fillId="0" borderId="0" xfId="0" applyNumberFormat="1" applyFont="1"/>
    <xf numFmtId="0" fontId="8" fillId="2" borderId="0" xfId="0" applyFont="1" applyFill="1" applyAlignment="1">
      <alignment horizontal="center"/>
    </xf>
    <xf numFmtId="0" fontId="8" fillId="2" borderId="0" xfId="0" applyFont="1" applyFill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'Giniho koeficient'!$B$3</c:f>
              <c:strCache>
                <c:ptCount val="1"/>
                <c:pt idx="0">
                  <c:v>po transferech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'Giniho koeficient'!$A$4:$A$20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'Giniho koeficient'!$B$4:$B$20</c:f>
              <c:numCache>
                <c:formatCode>General</c:formatCode>
                <c:ptCount val="17"/>
                <c:pt idx="0">
                  <c:v>26</c:v>
                </c:pt>
                <c:pt idx="1">
                  <c:v>25.3</c:v>
                </c:pt>
                <c:pt idx="2">
                  <c:v>25.3</c:v>
                </c:pt>
                <c:pt idx="3">
                  <c:v>24.7</c:v>
                </c:pt>
                <c:pt idx="4">
                  <c:v>25.1</c:v>
                </c:pt>
                <c:pt idx="5">
                  <c:v>24.9</c:v>
                </c:pt>
                <c:pt idx="6">
                  <c:v>25.2</c:v>
                </c:pt>
                <c:pt idx="7">
                  <c:v>24.9</c:v>
                </c:pt>
                <c:pt idx="8">
                  <c:v>24.6</c:v>
                </c:pt>
                <c:pt idx="9">
                  <c:v>25.1</c:v>
                </c:pt>
                <c:pt idx="10">
                  <c:v>25</c:v>
                </c:pt>
                <c:pt idx="11">
                  <c:v>25.1</c:v>
                </c:pt>
                <c:pt idx="12">
                  <c:v>24.5</c:v>
                </c:pt>
                <c:pt idx="13">
                  <c:v>24</c:v>
                </c:pt>
                <c:pt idx="14">
                  <c:v>24</c:v>
                </c:pt>
                <c:pt idx="15">
                  <c:v>24.2</c:v>
                </c:pt>
                <c:pt idx="16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8-BA4F-9A24-27710131C7BA}"/>
            </c:ext>
          </c:extLst>
        </c:ser>
        <c:ser>
          <c:idx val="1"/>
          <c:order val="1"/>
          <c:tx>
            <c:strRef>
              <c:f>'Giniho koeficient'!$C$3</c:f>
              <c:strCache>
                <c:ptCount val="1"/>
                <c:pt idx="0">
                  <c:v>před transfery s důchody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'Giniho koeficient'!$A$4:$A$20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'Giniho koeficient'!$C$4:$C$20</c:f>
              <c:numCache>
                <c:formatCode>General</c:formatCode>
                <c:ptCount val="17"/>
                <c:pt idx="0">
                  <c:v>32.5</c:v>
                </c:pt>
                <c:pt idx="1">
                  <c:v>31.7</c:v>
                </c:pt>
                <c:pt idx="2">
                  <c:v>31.3</c:v>
                </c:pt>
                <c:pt idx="3">
                  <c:v>30.5</c:v>
                </c:pt>
                <c:pt idx="4">
                  <c:v>30</c:v>
                </c:pt>
                <c:pt idx="5">
                  <c:v>29.8</c:v>
                </c:pt>
                <c:pt idx="6">
                  <c:v>29.6</c:v>
                </c:pt>
                <c:pt idx="7">
                  <c:v>29.1</c:v>
                </c:pt>
                <c:pt idx="8">
                  <c:v>28.8</c:v>
                </c:pt>
                <c:pt idx="9">
                  <c:v>29.6</c:v>
                </c:pt>
                <c:pt idx="10">
                  <c:v>29.4</c:v>
                </c:pt>
                <c:pt idx="11">
                  <c:v>29.2</c:v>
                </c:pt>
                <c:pt idx="12">
                  <c:v>28.2</c:v>
                </c:pt>
                <c:pt idx="13">
                  <c:v>27.3</c:v>
                </c:pt>
                <c:pt idx="14">
                  <c:v>27.4</c:v>
                </c:pt>
                <c:pt idx="15">
                  <c:v>27.5</c:v>
                </c:pt>
                <c:pt idx="16">
                  <c:v>28.7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48-BA4F-9A24-27710131C7BA}"/>
            </c:ext>
          </c:extLst>
        </c:ser>
        <c:ser>
          <c:idx val="2"/>
          <c:order val="2"/>
          <c:tx>
            <c:strRef>
              <c:f>'Giniho koeficient'!$D$3</c:f>
              <c:strCache>
                <c:ptCount val="1"/>
                <c:pt idx="0">
                  <c:v>před transfery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'Giniho koeficient'!$A$4:$A$20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'Giniho koeficient'!$D$4:$D$20</c:f>
              <c:numCache>
                <c:formatCode>General</c:formatCode>
                <c:ptCount val="17"/>
                <c:pt idx="0">
                  <c:v>46</c:v>
                </c:pt>
                <c:pt idx="1">
                  <c:v>45.2</c:v>
                </c:pt>
                <c:pt idx="2">
                  <c:v>44.9</c:v>
                </c:pt>
                <c:pt idx="3">
                  <c:v>44.1</c:v>
                </c:pt>
                <c:pt idx="4">
                  <c:v>43.7</c:v>
                </c:pt>
                <c:pt idx="5">
                  <c:v>43.8</c:v>
                </c:pt>
                <c:pt idx="6">
                  <c:v>44.1</c:v>
                </c:pt>
                <c:pt idx="7">
                  <c:v>44.5</c:v>
                </c:pt>
                <c:pt idx="8">
                  <c:v>44.1</c:v>
                </c:pt>
                <c:pt idx="9">
                  <c:v>45</c:v>
                </c:pt>
                <c:pt idx="10">
                  <c:v>44.9</c:v>
                </c:pt>
                <c:pt idx="11">
                  <c:v>44.9</c:v>
                </c:pt>
                <c:pt idx="12">
                  <c:v>43.7</c:v>
                </c:pt>
                <c:pt idx="13">
                  <c:v>42.4</c:v>
                </c:pt>
                <c:pt idx="14">
                  <c:v>42.1</c:v>
                </c:pt>
                <c:pt idx="15">
                  <c:v>42.3</c:v>
                </c:pt>
                <c:pt idx="16">
                  <c:v>44.1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48-BA4F-9A24-27710131C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91167"/>
        <c:axId val="117192815"/>
      </c:lineChart>
      <c:catAx>
        <c:axId val="11719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7192815"/>
        <c:crosses val="autoZero"/>
        <c:auto val="1"/>
        <c:lblAlgn val="ctr"/>
        <c:lblOffset val="100"/>
        <c:noMultiLvlLbl val="0"/>
      </c:catAx>
      <c:valAx>
        <c:axId val="117192815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7191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ČR po transferech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Chudoba!$A$5:$A$21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Chudoba!$B$5:$B$21</c:f>
              <c:numCache>
                <c:formatCode>General</c:formatCode>
                <c:ptCount val="17"/>
                <c:pt idx="0">
                  <c:v>10.4</c:v>
                </c:pt>
                <c:pt idx="1">
                  <c:v>9.9</c:v>
                </c:pt>
                <c:pt idx="2">
                  <c:v>9.6</c:v>
                </c:pt>
                <c:pt idx="3">
                  <c:v>9</c:v>
                </c:pt>
                <c:pt idx="4">
                  <c:v>8.6</c:v>
                </c:pt>
                <c:pt idx="5">
                  <c:v>9</c:v>
                </c:pt>
                <c:pt idx="6">
                  <c:v>9.8000000000000007</c:v>
                </c:pt>
                <c:pt idx="7">
                  <c:v>9.6</c:v>
                </c:pt>
                <c:pt idx="8">
                  <c:v>8.6</c:v>
                </c:pt>
                <c:pt idx="9">
                  <c:v>9.6999999999999993</c:v>
                </c:pt>
                <c:pt idx="10">
                  <c:v>9.6999999999999993</c:v>
                </c:pt>
                <c:pt idx="11">
                  <c:v>9.6999999999999993</c:v>
                </c:pt>
                <c:pt idx="12">
                  <c:v>9.1</c:v>
                </c:pt>
                <c:pt idx="13">
                  <c:v>9.6</c:v>
                </c:pt>
                <c:pt idx="14">
                  <c:v>10.1</c:v>
                </c:pt>
                <c:pt idx="15">
                  <c:v>9.5</c:v>
                </c:pt>
                <c:pt idx="16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1-E84B-BFD2-B6303920700F}"/>
            </c:ext>
          </c:extLst>
        </c:ser>
        <c:ser>
          <c:idx val="1"/>
          <c:order val="1"/>
          <c:tx>
            <c:v>ČR před transfery + důchody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Chudoba!$A$5:$A$21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Chudoba!$E$5:$E$21</c:f>
              <c:numCache>
                <c:formatCode>General</c:formatCode>
                <c:ptCount val="17"/>
                <c:pt idx="0">
                  <c:v>21.2</c:v>
                </c:pt>
                <c:pt idx="1">
                  <c:v>21.6</c:v>
                </c:pt>
                <c:pt idx="2">
                  <c:v>20.100000000000001</c:v>
                </c:pt>
                <c:pt idx="3">
                  <c:v>20</c:v>
                </c:pt>
                <c:pt idx="4">
                  <c:v>17.899999999999999</c:v>
                </c:pt>
                <c:pt idx="5">
                  <c:v>18.100000000000001</c:v>
                </c:pt>
                <c:pt idx="6">
                  <c:v>18</c:v>
                </c:pt>
                <c:pt idx="7">
                  <c:v>17.600000000000001</c:v>
                </c:pt>
                <c:pt idx="8">
                  <c:v>16.600000000000001</c:v>
                </c:pt>
                <c:pt idx="9">
                  <c:v>17.2</c:v>
                </c:pt>
                <c:pt idx="10">
                  <c:v>16.8</c:v>
                </c:pt>
                <c:pt idx="11">
                  <c:v>16.3</c:v>
                </c:pt>
                <c:pt idx="12">
                  <c:v>15.8</c:v>
                </c:pt>
                <c:pt idx="13">
                  <c:v>15.6</c:v>
                </c:pt>
                <c:pt idx="14">
                  <c:v>16.600000000000001</c:v>
                </c:pt>
                <c:pt idx="15">
                  <c:v>16</c:v>
                </c:pt>
                <c:pt idx="16">
                  <c:v>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1-E84B-BFD2-B6303920700F}"/>
            </c:ext>
          </c:extLst>
        </c:ser>
        <c:ser>
          <c:idx val="2"/>
          <c:order val="2"/>
          <c:tx>
            <c:v>ČR před transfery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Chudoba!$A$5:$A$21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Chudoba!$H$5:$H$21</c:f>
              <c:numCache>
                <c:formatCode>General</c:formatCode>
                <c:ptCount val="17"/>
                <c:pt idx="0">
                  <c:v>38.9</c:v>
                </c:pt>
                <c:pt idx="1">
                  <c:v>39.1</c:v>
                </c:pt>
                <c:pt idx="2">
                  <c:v>38.1</c:v>
                </c:pt>
                <c:pt idx="3">
                  <c:v>37.6</c:v>
                </c:pt>
                <c:pt idx="4">
                  <c:v>36</c:v>
                </c:pt>
                <c:pt idx="5">
                  <c:v>37.200000000000003</c:v>
                </c:pt>
                <c:pt idx="6">
                  <c:v>37.799999999999997</c:v>
                </c:pt>
                <c:pt idx="7">
                  <c:v>38.1</c:v>
                </c:pt>
                <c:pt idx="8">
                  <c:v>36.9</c:v>
                </c:pt>
                <c:pt idx="9">
                  <c:v>37.1</c:v>
                </c:pt>
                <c:pt idx="10">
                  <c:v>37</c:v>
                </c:pt>
                <c:pt idx="11">
                  <c:v>36.5</c:v>
                </c:pt>
                <c:pt idx="12">
                  <c:v>35.200000000000003</c:v>
                </c:pt>
                <c:pt idx="13">
                  <c:v>34</c:v>
                </c:pt>
                <c:pt idx="14">
                  <c:v>34.5</c:v>
                </c:pt>
                <c:pt idx="15">
                  <c:v>34.1</c:v>
                </c:pt>
                <c:pt idx="16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1-E84B-BFD2-B63039207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479455"/>
        <c:axId val="112339967"/>
      </c:lineChart>
      <c:catAx>
        <c:axId val="115479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2339967"/>
        <c:crosses val="autoZero"/>
        <c:auto val="1"/>
        <c:lblAlgn val="ctr"/>
        <c:lblOffset val="100"/>
        <c:noMultiLvlLbl val="0"/>
      </c:catAx>
      <c:valAx>
        <c:axId val="112339967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5479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SR po transferech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Chudoba!$A$5:$A$21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Chudoba!$C$5:$C$21</c:f>
              <c:numCache>
                <c:formatCode>General</c:formatCode>
                <c:ptCount val="17"/>
                <c:pt idx="0">
                  <c:v>13.3</c:v>
                </c:pt>
                <c:pt idx="1">
                  <c:v>11.6</c:v>
                </c:pt>
                <c:pt idx="2">
                  <c:v>10.6</c:v>
                </c:pt>
                <c:pt idx="3">
                  <c:v>10.9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13.2</c:v>
                </c:pt>
                <c:pt idx="8">
                  <c:v>12.8</c:v>
                </c:pt>
                <c:pt idx="9">
                  <c:v>12.6</c:v>
                </c:pt>
                <c:pt idx="10">
                  <c:v>12.3</c:v>
                </c:pt>
                <c:pt idx="11">
                  <c:v>12.7</c:v>
                </c:pt>
                <c:pt idx="12">
                  <c:v>12.4</c:v>
                </c:pt>
                <c:pt idx="13">
                  <c:v>12.2</c:v>
                </c:pt>
                <c:pt idx="14">
                  <c:v>11.9</c:v>
                </c:pt>
                <c:pt idx="15">
                  <c:v>11.4</c:v>
                </c:pt>
                <c:pt idx="16">
                  <c:v>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A-0445-9E51-A106DAA95203}"/>
            </c:ext>
          </c:extLst>
        </c:ser>
        <c:ser>
          <c:idx val="1"/>
          <c:order val="1"/>
          <c:tx>
            <c:v>SR před transfery + důchody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Chudoba!$A$5:$A$21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Chudoba!$F$5:$F$20</c:f>
              <c:numCache>
                <c:formatCode>General</c:formatCode>
                <c:ptCount val="16"/>
                <c:pt idx="0">
                  <c:v>21.9</c:v>
                </c:pt>
                <c:pt idx="1">
                  <c:v>20</c:v>
                </c:pt>
                <c:pt idx="2">
                  <c:v>18.2</c:v>
                </c:pt>
                <c:pt idx="3">
                  <c:v>18.399999999999999</c:v>
                </c:pt>
                <c:pt idx="4">
                  <c:v>17.100000000000001</c:v>
                </c:pt>
                <c:pt idx="5">
                  <c:v>19.8</c:v>
                </c:pt>
                <c:pt idx="6">
                  <c:v>19.5</c:v>
                </c:pt>
                <c:pt idx="7">
                  <c:v>20</c:v>
                </c:pt>
                <c:pt idx="8">
                  <c:v>20.100000000000001</c:v>
                </c:pt>
                <c:pt idx="9">
                  <c:v>19.600000000000001</c:v>
                </c:pt>
                <c:pt idx="10">
                  <c:v>19</c:v>
                </c:pt>
                <c:pt idx="11">
                  <c:v>18.399999999999999</c:v>
                </c:pt>
                <c:pt idx="12">
                  <c:v>17.5</c:v>
                </c:pt>
                <c:pt idx="13">
                  <c:v>17.7</c:v>
                </c:pt>
                <c:pt idx="14">
                  <c:v>19.2</c:v>
                </c:pt>
                <c:pt idx="15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A-0445-9E51-A106DAA95203}"/>
            </c:ext>
          </c:extLst>
        </c:ser>
        <c:ser>
          <c:idx val="2"/>
          <c:order val="2"/>
          <c:tx>
            <c:v>SR před transfery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Chudoba!$A$5:$A$21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Chudoba!$I$5:$I$20</c:f>
              <c:numCache>
                <c:formatCode>General</c:formatCode>
                <c:ptCount val="16"/>
                <c:pt idx="0">
                  <c:v>40.200000000000003</c:v>
                </c:pt>
                <c:pt idx="1">
                  <c:v>38.9</c:v>
                </c:pt>
                <c:pt idx="2">
                  <c:v>37.6</c:v>
                </c:pt>
                <c:pt idx="3">
                  <c:v>37.5</c:v>
                </c:pt>
                <c:pt idx="4">
                  <c:v>35.9</c:v>
                </c:pt>
                <c:pt idx="5">
                  <c:v>38.200000000000003</c:v>
                </c:pt>
                <c:pt idx="6">
                  <c:v>38.299999999999997</c:v>
                </c:pt>
                <c:pt idx="7">
                  <c:v>37.9</c:v>
                </c:pt>
                <c:pt idx="8">
                  <c:v>38</c:v>
                </c:pt>
                <c:pt idx="9">
                  <c:v>38</c:v>
                </c:pt>
                <c:pt idx="10">
                  <c:v>38.1</c:v>
                </c:pt>
                <c:pt idx="11">
                  <c:v>37.9</c:v>
                </c:pt>
                <c:pt idx="12">
                  <c:v>37.4</c:v>
                </c:pt>
                <c:pt idx="13">
                  <c:v>37.1</c:v>
                </c:pt>
                <c:pt idx="14">
                  <c:v>37.200000000000003</c:v>
                </c:pt>
                <c:pt idx="15">
                  <c:v>37.4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0A-0445-9E51-A106DAA95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803919"/>
        <c:axId val="102541711"/>
      </c:lineChart>
      <c:catAx>
        <c:axId val="171803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2541711"/>
        <c:crosses val="autoZero"/>
        <c:auto val="1"/>
        <c:lblAlgn val="ctr"/>
        <c:lblOffset val="100"/>
        <c:noMultiLvlLbl val="0"/>
      </c:catAx>
      <c:valAx>
        <c:axId val="102541711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1803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0–15 ČR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Chudoba!$A$26:$A$32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Chudoba!$B$26:$B$32</c:f>
              <c:numCache>
                <c:formatCode>General</c:formatCode>
                <c:ptCount val="7"/>
                <c:pt idx="0">
                  <c:v>17.899999999999999</c:v>
                </c:pt>
                <c:pt idx="1">
                  <c:v>16.8</c:v>
                </c:pt>
                <c:pt idx="2">
                  <c:v>14.3</c:v>
                </c:pt>
                <c:pt idx="3">
                  <c:v>12.5</c:v>
                </c:pt>
                <c:pt idx="4">
                  <c:v>13</c:v>
                </c:pt>
                <c:pt idx="5">
                  <c:v>12.9</c:v>
                </c:pt>
                <c:pt idx="6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C-A940-BA85-2E9B1CAC21CF}"/>
            </c:ext>
          </c:extLst>
        </c:ser>
        <c:ser>
          <c:idx val="1"/>
          <c:order val="1"/>
          <c:tx>
            <c:v>16–64 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Chudoba!$A$26:$A$32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Chudoba!$C$26:$C$32</c:f>
              <c:numCache>
                <c:formatCode>General</c:formatCode>
                <c:ptCount val="7"/>
                <c:pt idx="0">
                  <c:v>12.6</c:v>
                </c:pt>
                <c:pt idx="1">
                  <c:v>12</c:v>
                </c:pt>
                <c:pt idx="2">
                  <c:v>11.4</c:v>
                </c:pt>
                <c:pt idx="3">
                  <c:v>10.5</c:v>
                </c:pt>
                <c:pt idx="4">
                  <c:v>10.3</c:v>
                </c:pt>
                <c:pt idx="5">
                  <c:v>9.9</c:v>
                </c:pt>
                <c:pt idx="6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C-A940-BA85-2E9B1CAC21CF}"/>
            </c:ext>
          </c:extLst>
        </c:ser>
        <c:ser>
          <c:idx val="2"/>
          <c:order val="2"/>
          <c:tx>
            <c:v>65+ ČR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Chudoba!$A$26:$A$32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Chudoba!$D$26:$D$32</c:f>
              <c:numCache>
                <c:formatCode>General</c:formatCode>
                <c:ptCount val="7"/>
                <c:pt idx="0">
                  <c:v>9.8000000000000007</c:v>
                </c:pt>
                <c:pt idx="1">
                  <c:v>9.8000000000000007</c:v>
                </c:pt>
                <c:pt idx="2">
                  <c:v>12.4</c:v>
                </c:pt>
                <c:pt idx="3">
                  <c:v>15.4</c:v>
                </c:pt>
                <c:pt idx="4">
                  <c:v>17.399999999999999</c:v>
                </c:pt>
                <c:pt idx="5">
                  <c:v>15.4</c:v>
                </c:pt>
                <c:pt idx="6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C-A940-BA85-2E9B1CAC2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27103"/>
        <c:axId val="184440783"/>
      </c:lineChart>
      <c:catAx>
        <c:axId val="172127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4440783"/>
        <c:crosses val="autoZero"/>
        <c:auto val="1"/>
        <c:lblAlgn val="ctr"/>
        <c:lblOffset val="100"/>
        <c:noMultiLvlLbl val="0"/>
      </c:catAx>
      <c:valAx>
        <c:axId val="184440783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2127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0–15 SR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Chudoba!$A$26:$A$32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Chudoba!$E$26:$E$32</c:f>
              <c:numCache>
                <c:formatCode>General</c:formatCode>
                <c:ptCount val="7"/>
                <c:pt idx="0">
                  <c:v>25.6</c:v>
                </c:pt>
                <c:pt idx="1">
                  <c:v>25</c:v>
                </c:pt>
                <c:pt idx="2">
                  <c:v>22.5</c:v>
                </c:pt>
                <c:pt idx="3">
                  <c:v>23.2</c:v>
                </c:pt>
                <c:pt idx="4">
                  <c:v>20.399999999999999</c:v>
                </c:pt>
                <c:pt idx="5">
                  <c:v>18.100000000000001</c:v>
                </c:pt>
                <c:pt idx="6">
                  <c:v>19.899999999999999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77-244A-B344-EA9D2521B4B6}"/>
            </c:ext>
          </c:extLst>
        </c:ser>
        <c:ser>
          <c:idx val="1"/>
          <c:order val="1"/>
          <c:tx>
            <c:v>16–64 SR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Chudoba!$A$26:$A$32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Chudoba!$F$26:$F$32</c:f>
              <c:numCache>
                <c:formatCode>General</c:formatCode>
                <c:ptCount val="7"/>
                <c:pt idx="0">
                  <c:v>16.600000000000001</c:v>
                </c:pt>
                <c:pt idx="1">
                  <c:v>16.399999999999999</c:v>
                </c:pt>
                <c:pt idx="2">
                  <c:v>15</c:v>
                </c:pt>
                <c:pt idx="3">
                  <c:v>14.3</c:v>
                </c:pt>
                <c:pt idx="4">
                  <c:v>14</c:v>
                </c:pt>
                <c:pt idx="5">
                  <c:v>13.1</c:v>
                </c:pt>
                <c:pt idx="6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77-244A-B344-EA9D2521B4B6}"/>
            </c:ext>
          </c:extLst>
        </c:ser>
        <c:ser>
          <c:idx val="2"/>
          <c:order val="2"/>
          <c:tx>
            <c:v>65+ SR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Chudoba!$A$26:$A$32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Chudoba!$G$26:$G$32</c:f>
              <c:numCache>
                <c:formatCode>General</c:formatCode>
                <c:ptCount val="7"/>
                <c:pt idx="0">
                  <c:v>11.1</c:v>
                </c:pt>
                <c:pt idx="1">
                  <c:v>11.5</c:v>
                </c:pt>
                <c:pt idx="2">
                  <c:v>11.8</c:v>
                </c:pt>
                <c:pt idx="3">
                  <c:v>10.3</c:v>
                </c:pt>
                <c:pt idx="4">
                  <c:v>12.3</c:v>
                </c:pt>
                <c:pt idx="5">
                  <c:v>12.3</c:v>
                </c:pt>
                <c:pt idx="6">
                  <c:v>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7-244A-B344-EA9D2521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544943"/>
        <c:axId val="110852511"/>
      </c:lineChart>
      <c:catAx>
        <c:axId val="11054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0852511"/>
        <c:crosses val="autoZero"/>
        <c:auto val="1"/>
        <c:lblAlgn val="ctr"/>
        <c:lblOffset val="100"/>
        <c:noMultiLvlLbl val="0"/>
      </c:catAx>
      <c:valAx>
        <c:axId val="110852511"/>
        <c:scaling>
          <c:orientation val="minMax"/>
          <c:max val="30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054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rHDP</a:t>
            </a:r>
            <a:r>
              <a:rPr lang="cs-CZ" baseline="0"/>
              <a:t> p. c.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HDP!$B$13:$AB$13</c:f>
              <c:strCach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strCache>
            </c:strRef>
          </c:cat>
          <c:val>
            <c:numRef>
              <c:f>HDP!$B$15:$AB$15</c:f>
              <c:numCache>
                <c:formatCode>General</c:formatCode>
                <c:ptCount val="27"/>
                <c:pt idx="0">
                  <c:v>10111.045650518518</c:v>
                </c:pt>
                <c:pt idx="1">
                  <c:v>10554.502866436813</c:v>
                </c:pt>
                <c:pt idx="2">
                  <c:v>10512.111930855503</c:v>
                </c:pt>
                <c:pt idx="3">
                  <c:v>10484.876571689376</c:v>
                </c:pt>
                <c:pt idx="4">
                  <c:v>10639.783010033798</c:v>
                </c:pt>
                <c:pt idx="5">
                  <c:v>11077.87590324658</c:v>
                </c:pt>
                <c:pt idx="6">
                  <c:v>11466.280437440422</c:v>
                </c:pt>
                <c:pt idx="7">
                  <c:v>11681.585978258818</c:v>
                </c:pt>
                <c:pt idx="8">
                  <c:v>12110.345339842057</c:v>
                </c:pt>
                <c:pt idx="9">
                  <c:v>12689.984339571598</c:v>
                </c:pt>
                <c:pt idx="10">
                  <c:v>13523.02439054336</c:v>
                </c:pt>
                <c:pt idx="11">
                  <c:v>14403.361943286198</c:v>
                </c:pt>
                <c:pt idx="12">
                  <c:v>15160.130583914462</c:v>
                </c:pt>
                <c:pt idx="13">
                  <c:v>15433.162516087541</c:v>
                </c:pt>
                <c:pt idx="14">
                  <c:v>14598.104808141228</c:v>
                </c:pt>
                <c:pt idx="15">
                  <c:v>14901.74904628999</c:v>
                </c:pt>
                <c:pt idx="16">
                  <c:v>15128.347403165521</c:v>
                </c:pt>
                <c:pt idx="17">
                  <c:v>14982.959455316071</c:v>
                </c:pt>
                <c:pt idx="18">
                  <c:v>14960.803793991219</c:v>
                </c:pt>
                <c:pt idx="19">
                  <c:v>15304.704087719887</c:v>
                </c:pt>
                <c:pt idx="20">
                  <c:v>16089.749033878887</c:v>
                </c:pt>
                <c:pt idx="21">
                  <c:v>16473.662901741107</c:v>
                </c:pt>
                <c:pt idx="22">
                  <c:v>17284.304795779852</c:v>
                </c:pt>
                <c:pt idx="23">
                  <c:v>17788.208907830707</c:v>
                </c:pt>
                <c:pt idx="24">
                  <c:v>18258.792530167968</c:v>
                </c:pt>
                <c:pt idx="25">
                  <c:v>17254.009043621008</c:v>
                </c:pt>
                <c:pt idx="26">
                  <c:v>17866.995597858517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1-A04A-A100-E037E72F10F4}"/>
            </c:ext>
          </c:extLst>
        </c:ser>
        <c:ser>
          <c:idx val="1"/>
          <c:order val="1"/>
          <c:tx>
            <c:v>SR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HDP!$B$13:$AB$13</c:f>
              <c:strCach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strCache>
            </c:strRef>
          </c:cat>
          <c:val>
            <c:numRef>
              <c:f>HDP!$B$16:$AB$16</c:f>
              <c:numCache>
                <c:formatCode>General</c:formatCode>
                <c:ptCount val="27"/>
                <c:pt idx="0">
                  <c:v>6805.0487045050186</c:v>
                </c:pt>
                <c:pt idx="1">
                  <c:v>7239.9214191482242</c:v>
                </c:pt>
                <c:pt idx="2">
                  <c:v>7653.0125444140685</c:v>
                </c:pt>
                <c:pt idx="3">
                  <c:v>7952.1083408931236</c:v>
                </c:pt>
                <c:pt idx="4">
                  <c:v>7935.1928660042513</c:v>
                </c:pt>
                <c:pt idx="5">
                  <c:v>8019.881734913487</c:v>
                </c:pt>
                <c:pt idx="6">
                  <c:v>8311.4378129705765</c:v>
                </c:pt>
                <c:pt idx="7">
                  <c:v>8686.0046744041556</c:v>
                </c:pt>
                <c:pt idx="8">
                  <c:v>9170.5848813371576</c:v>
                </c:pt>
                <c:pt idx="9">
                  <c:v>9660.0636693404849</c:v>
                </c:pt>
                <c:pt idx="10">
                  <c:v>10298.425701468967</c:v>
                </c:pt>
                <c:pt idx="11">
                  <c:v>11172.583529075313</c:v>
                </c:pt>
                <c:pt idx="12">
                  <c:v>12382.093500711077</c:v>
                </c:pt>
                <c:pt idx="13">
                  <c:v>13065.350854318263</c:v>
                </c:pt>
                <c:pt idx="14">
                  <c:v>12338.082641126151</c:v>
                </c:pt>
                <c:pt idx="15">
                  <c:v>13147.237525283801</c:v>
                </c:pt>
                <c:pt idx="16">
                  <c:v>13493.370106779259</c:v>
                </c:pt>
                <c:pt idx="17">
                  <c:v>13641.22032628216</c:v>
                </c:pt>
                <c:pt idx="18">
                  <c:v>13710.984361976447</c:v>
                </c:pt>
                <c:pt idx="19">
                  <c:v>14067.556674219102</c:v>
                </c:pt>
                <c:pt idx="20">
                  <c:v>14779.716266191312</c:v>
                </c:pt>
                <c:pt idx="21">
                  <c:v>15053.377378312285</c:v>
                </c:pt>
                <c:pt idx="22">
                  <c:v>15469.830637259152</c:v>
                </c:pt>
                <c:pt idx="23">
                  <c:v>16070.323576761184</c:v>
                </c:pt>
                <c:pt idx="24">
                  <c:v>16453.145702578451</c:v>
                </c:pt>
                <c:pt idx="25">
                  <c:v>15897.837647472837</c:v>
                </c:pt>
                <c:pt idx="26">
                  <c:v>16377.094751974735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1-A04A-A100-E037E72F1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144159"/>
        <c:axId val="215419023"/>
      </c:lineChart>
      <c:catAx>
        <c:axId val="21514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15419023"/>
        <c:crosses val="autoZero"/>
        <c:auto val="1"/>
        <c:lblAlgn val="ctr"/>
        <c:lblOffset val="100"/>
        <c:noMultiLvlLbl val="0"/>
      </c:catAx>
      <c:valAx>
        <c:axId val="215419023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1514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růst</a:t>
            </a:r>
            <a:r>
              <a:rPr lang="cs-CZ" baseline="0"/>
              <a:t> rHDP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ČR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HDP!$C$24:$AB$24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HDP!$C$25:$AB$25</c:f>
              <c:numCache>
                <c:formatCode>General</c:formatCode>
                <c:ptCount val="26"/>
                <c:pt idx="0">
                  <c:v>4.2664933413712216</c:v>
                </c:pt>
                <c:pt idx="1">
                  <c:v>-0.51943285739905931</c:v>
                </c:pt>
                <c:pt idx="2">
                  <c:v>-0.35595162701619798</c:v>
                </c:pt>
                <c:pt idx="3">
                  <c:v>1.3837843413546607</c:v>
                </c:pt>
                <c:pt idx="4">
                  <c:v>4.0009007015827862</c:v>
                </c:pt>
                <c:pt idx="5">
                  <c:v>3.0421677923699306</c:v>
                </c:pt>
                <c:pt idx="6">
                  <c:v>1.5706119145635868</c:v>
                </c:pt>
                <c:pt idx="7">
                  <c:v>3.5836692146699045</c:v>
                </c:pt>
                <c:pt idx="8">
                  <c:v>4.8140497191220817</c:v>
                </c:pt>
                <c:pt idx="9">
                  <c:v>6.6012140826809507</c:v>
                </c:pt>
                <c:pt idx="10">
                  <c:v>6.7680959601385986</c:v>
                </c:pt>
                <c:pt idx="11">
                  <c:v>5.5697217880949914</c:v>
                </c:pt>
                <c:pt idx="12">
                  <c:v>2.6864286413432557</c:v>
                </c:pt>
                <c:pt idx="13">
                  <c:v>-4.6576207395469291</c:v>
                </c:pt>
                <c:pt idx="14">
                  <c:v>2.4354914359417963</c:v>
                </c:pt>
                <c:pt idx="15">
                  <c:v>1.7597433035761958</c:v>
                </c:pt>
                <c:pt idx="16">
                  <c:v>-0.78429084998352283</c:v>
                </c:pt>
                <c:pt idx="17">
                  <c:v>-4.6361159711003616E-2</c:v>
                </c:pt>
                <c:pt idx="18">
                  <c:v>2.262624051436533</c:v>
                </c:pt>
                <c:pt idx="19">
                  <c:v>5.3880085425731794</c:v>
                </c:pt>
                <c:pt idx="20">
                  <c:v>2.537330485874485</c:v>
                </c:pt>
                <c:pt idx="21">
                  <c:v>5.1691441392123423</c:v>
                </c:pt>
                <c:pt idx="22">
                  <c:v>3.2192532126978479</c:v>
                </c:pt>
                <c:pt idx="23">
                  <c:v>3.0299880338613203</c:v>
                </c:pt>
                <c:pt idx="24">
                  <c:v>-5.5030116853938305</c:v>
                </c:pt>
                <c:pt idx="25">
                  <c:v>3.5527195603513202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7-D140-A35F-63BC311A022B}"/>
            </c:ext>
          </c:extLst>
        </c:ser>
        <c:ser>
          <c:idx val="1"/>
          <c:order val="1"/>
          <c:tx>
            <c:v>SR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HDP!$C$24:$AB$24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HDP!$C$26:$AB$26</c:f>
              <c:numCache>
                <c:formatCode>General</c:formatCode>
                <c:ptCount val="26"/>
                <c:pt idx="0">
                  <c:v>6.6205157054180424</c:v>
                </c:pt>
                <c:pt idx="1">
                  <c:v>5.9251554015490733</c:v>
                </c:pt>
                <c:pt idx="2">
                  <c:v>4.0766210185706386</c:v>
                </c:pt>
                <c:pt idx="3">
                  <c:v>-0.10655169971838915</c:v>
                </c:pt>
                <c:pt idx="4">
                  <c:v>1.1661054730408842</c:v>
                </c:pt>
                <c:pt idx="5">
                  <c:v>3.2539045797489439</c:v>
                </c:pt>
                <c:pt idx="6">
                  <c:v>4.5099075162658604</c:v>
                </c:pt>
                <c:pt idx="7">
                  <c:v>5.4988183181299961</c:v>
                </c:pt>
                <c:pt idx="8">
                  <c:v>5.2787319233654566</c:v>
                </c:pt>
                <c:pt idx="9">
                  <c:v>6.6243340174202539</c:v>
                </c:pt>
                <c:pt idx="10">
                  <c:v>8.4931733772596711</c:v>
                </c:pt>
                <c:pt idx="11">
                  <c:v>10.83089431349824</c:v>
                </c:pt>
                <c:pt idx="12">
                  <c:v>5.5747442744267168</c:v>
                </c:pt>
                <c:pt idx="13">
                  <c:v>-5.4550757003071579</c:v>
                </c:pt>
                <c:pt idx="14">
                  <c:v>6.7167481910097537</c:v>
                </c:pt>
                <c:pt idx="15">
                  <c:v>2.6715051903674492</c:v>
                </c:pt>
                <c:pt idx="16">
                  <c:v>1.3183720929136342</c:v>
                </c:pt>
                <c:pt idx="17">
                  <c:v>0.63257037228269031</c:v>
                </c:pt>
                <c:pt idx="18">
                  <c:v>2.6975855234790882</c:v>
                </c:pt>
                <c:pt idx="19">
                  <c:v>5.1671786469690657</c:v>
                </c:pt>
                <c:pt idx="20">
                  <c:v>1.9437125350345685</c:v>
                </c:pt>
                <c:pt idx="21">
                  <c:v>2.9386827655689918</c:v>
                </c:pt>
                <c:pt idx="22">
                  <c:v>4.0303394521787617</c:v>
                </c:pt>
                <c:pt idx="23">
                  <c:v>2.5194960194888281</c:v>
                </c:pt>
                <c:pt idx="24">
                  <c:v>-3.3750874461568263</c:v>
                </c:pt>
                <c:pt idx="25">
                  <c:v>3.0146056031593904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67-D140-A35F-63BC311A0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375487"/>
        <c:axId val="200646751"/>
      </c:barChart>
      <c:catAx>
        <c:axId val="200375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0646751"/>
        <c:crosses val="autoZero"/>
        <c:auto val="1"/>
        <c:lblAlgn val="ctr"/>
        <c:lblOffset val="100"/>
        <c:noMultiLvlLbl val="0"/>
      </c:catAx>
      <c:valAx>
        <c:axId val="200646751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0375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ČR Eurostat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'Trh práce'!$D$22:$L$22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'Trh práce'!$D$23:$L$23</c:f>
              <c:numCache>
                <c:formatCode>General</c:formatCode>
                <c:ptCount val="9"/>
                <c:pt idx="0">
                  <c:v>16.073711992674586</c:v>
                </c:pt>
                <c:pt idx="1">
                  <c:v>8.4634390129626738</c:v>
                </c:pt>
                <c:pt idx="2">
                  <c:v>4.3368044256426943</c:v>
                </c:pt>
                <c:pt idx="3">
                  <c:v>2.8501509625732391</c:v>
                </c:pt>
                <c:pt idx="4">
                  <c:v>1.3925514229709948</c:v>
                </c:pt>
                <c:pt idx="5">
                  <c:v>0.8269809804446826</c:v>
                </c:pt>
                <c:pt idx="6">
                  <c:v>0.77562697701534111</c:v>
                </c:pt>
                <c:pt idx="7">
                  <c:v>1.2792206654223952</c:v>
                </c:pt>
                <c:pt idx="8">
                  <c:v>1.123947549433614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4-824C-80B3-DBE20348F610}"/>
            </c:ext>
          </c:extLst>
        </c:ser>
        <c:ser>
          <c:idx val="1"/>
          <c:order val="1"/>
          <c:tx>
            <c:v>SR Eurostat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'Trh práce'!$D$22:$L$22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'Trh práce'!$D$24:$L$24</c:f>
              <c:numCache>
                <c:formatCode>General</c:formatCode>
                <c:ptCount val="9"/>
                <c:pt idx="0">
                  <c:v>28.21104745738737</c:v>
                </c:pt>
                <c:pt idx="1">
                  <c:v>24.281881804043547</c:v>
                </c:pt>
                <c:pt idx="2">
                  <c:v>18.256060275169251</c:v>
                </c:pt>
                <c:pt idx="3">
                  <c:v>14.002586206896552</c:v>
                </c:pt>
                <c:pt idx="4">
                  <c:v>8.3390040078451442</c:v>
                </c:pt>
                <c:pt idx="5">
                  <c:v>6.4323812410031067</c:v>
                </c:pt>
                <c:pt idx="6">
                  <c:v>8.4252469701598933</c:v>
                </c:pt>
                <c:pt idx="7">
                  <c:v>16.115474587084424</c:v>
                </c:pt>
                <c:pt idx="8">
                  <c:v>11.016506189821182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C4-824C-80B3-DBE20348F610}"/>
            </c:ext>
          </c:extLst>
        </c:ser>
        <c:ser>
          <c:idx val="2"/>
          <c:order val="2"/>
          <c:tx>
            <c:v>ČR ČSÚ</c:v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'Trh práce'!$D$22:$L$22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'Trh práce'!$B$7:$J$7</c:f>
              <c:numCache>
                <c:formatCode>General</c:formatCode>
                <c:ptCount val="9"/>
                <c:pt idx="0">
                  <c:v>16.966086758769684</c:v>
                </c:pt>
                <c:pt idx="1">
                  <c:v>9.2257954680876413</c:v>
                </c:pt>
                <c:pt idx="2">
                  <c:v>4.4187234872495003</c:v>
                </c:pt>
                <c:pt idx="3">
                  <c:v>2.8783736867528078</c:v>
                </c:pt>
                <c:pt idx="4">
                  <c:v>1.2953944301086189</c:v>
                </c:pt>
                <c:pt idx="5">
                  <c:v>0.71370796214666621</c:v>
                </c:pt>
                <c:pt idx="6">
                  <c:v>0.63213836348865104</c:v>
                </c:pt>
                <c:pt idx="7">
                  <c:v>0.91648931829168001</c:v>
                </c:pt>
                <c:pt idx="8">
                  <c:v>0.7523663259001947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C4-824C-80B3-DBE20348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023935"/>
        <c:axId val="211844623"/>
      </c:lineChart>
      <c:catAx>
        <c:axId val="193023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11844623"/>
        <c:crosses val="autoZero"/>
        <c:auto val="1"/>
        <c:lblAlgn val="ctr"/>
        <c:lblOffset val="100"/>
        <c:noMultiLvlLbl val="0"/>
      </c:catAx>
      <c:valAx>
        <c:axId val="211844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3023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'Trh práce'!$B$38:$M$38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'Trh práce'!$B$39:$M$39</c:f>
              <c:numCache>
                <c:formatCode>General</c:formatCode>
                <c:ptCount val="12"/>
                <c:pt idx="0">
                  <c:v>3.1523958333333333</c:v>
                </c:pt>
                <c:pt idx="1">
                  <c:v>3.2325624999999998</c:v>
                </c:pt>
                <c:pt idx="2">
                  <c:v>3.3081041666666668</c:v>
                </c:pt>
                <c:pt idx="3">
                  <c:v>3.2264365482233504</c:v>
                </c:pt>
                <c:pt idx="4">
                  <c:v>3.2083431372549018</c:v>
                </c:pt>
                <c:pt idx="5">
                  <c:v>3.0514673913043477</c:v>
                </c:pt>
                <c:pt idx="6">
                  <c:v>2.9477525252525254</c:v>
                </c:pt>
                <c:pt idx="7">
                  <c:v>2.8534621212121212</c:v>
                </c:pt>
                <c:pt idx="8">
                  <c:v>2.7774180327868851</c:v>
                </c:pt>
                <c:pt idx="9">
                  <c:v>2.6880432098765432</c:v>
                </c:pt>
                <c:pt idx="10">
                  <c:v>2.5276598173515983</c:v>
                </c:pt>
                <c:pt idx="11">
                  <c:v>2.5673026315789476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C-364B-8FE9-C9B6400BDE8B}"/>
            </c:ext>
          </c:extLst>
        </c:ser>
        <c:ser>
          <c:idx val="1"/>
          <c:order val="1"/>
          <c:tx>
            <c:v>SR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'Trh práce'!$B$38:$M$38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'Trh práce'!$B$40:$M$40</c:f>
              <c:numCache>
                <c:formatCode>General</c:formatCode>
                <c:ptCount val="12"/>
                <c:pt idx="0">
                  <c:v>2.9466413867822316</c:v>
                </c:pt>
                <c:pt idx="1">
                  <c:v>2.9440063091482651</c:v>
                </c:pt>
                <c:pt idx="2">
                  <c:v>2.9149261334691796</c:v>
                </c:pt>
                <c:pt idx="3">
                  <c:v>2.882527147087858</c:v>
                </c:pt>
                <c:pt idx="4">
                  <c:v>2.8172348484848486</c:v>
                </c:pt>
                <c:pt idx="5">
                  <c:v>2.7098684210526316</c:v>
                </c:pt>
                <c:pt idx="6">
                  <c:v>2.6162551440329218</c:v>
                </c:pt>
                <c:pt idx="7">
                  <c:v>2.5408045977011495</c:v>
                </c:pt>
                <c:pt idx="8">
                  <c:v>2.4236111111111112</c:v>
                </c:pt>
                <c:pt idx="9">
                  <c:v>2.3732371794871794</c:v>
                </c:pt>
                <c:pt idx="10">
                  <c:v>2.2033045977011496</c:v>
                </c:pt>
                <c:pt idx="11">
                  <c:v>2.1515516318887107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C-364B-8FE9-C9B6400BD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601151"/>
        <c:axId val="217110575"/>
      </c:lineChart>
      <c:catAx>
        <c:axId val="217601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17110575"/>
        <c:crosses val="autoZero"/>
        <c:auto val="1"/>
        <c:lblAlgn val="ctr"/>
        <c:lblOffset val="100"/>
        <c:noMultiLvlLbl val="0"/>
      </c:catAx>
      <c:valAx>
        <c:axId val="217110575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17601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Export!$B$3:$AC$3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Export!$B$14:$AC$14</c:f>
              <c:numCache>
                <c:formatCode>0%</c:formatCode>
                <c:ptCount val="28"/>
                <c:pt idx="0">
                  <c:v>0.40210700654663056</c:v>
                </c:pt>
                <c:pt idx="1">
                  <c:v>0.38133216295177264</c:v>
                </c:pt>
                <c:pt idx="2">
                  <c:v>0.40249520118562154</c:v>
                </c:pt>
                <c:pt idx="3">
                  <c:v>0.42051456920875624</c:v>
                </c:pt>
                <c:pt idx="4">
                  <c:v>0.42760412488601551</c:v>
                </c:pt>
                <c:pt idx="5">
                  <c:v>0.48091000634020808</c:v>
                </c:pt>
                <c:pt idx="6">
                  <c:v>0.4885648541975981</c:v>
                </c:pt>
                <c:pt idx="7">
                  <c:v>0.45004132411153164</c:v>
                </c:pt>
                <c:pt idx="8">
                  <c:v>0.46728100203587886</c:v>
                </c:pt>
                <c:pt idx="9">
                  <c:v>0.57057856683455177</c:v>
                </c:pt>
                <c:pt idx="10">
                  <c:v>0.6181322441550483</c:v>
                </c:pt>
                <c:pt idx="11">
                  <c:v>0.64875438669719032</c:v>
                </c:pt>
                <c:pt idx="12">
                  <c:v>0.66100799915972486</c:v>
                </c:pt>
                <c:pt idx="13">
                  <c:v>0.62951602602667456</c:v>
                </c:pt>
                <c:pt idx="14">
                  <c:v>0.58345438926641102</c:v>
                </c:pt>
                <c:pt idx="15">
                  <c:v>0.65543044361477409</c:v>
                </c:pt>
                <c:pt idx="16">
                  <c:v>0.70821877674752509</c:v>
                </c:pt>
                <c:pt idx="17">
                  <c:v>0.75646159760129161</c:v>
                </c:pt>
                <c:pt idx="18">
                  <c:v>0.76058421625282591</c:v>
                </c:pt>
                <c:pt idx="19">
                  <c:v>0.81954273599317717</c:v>
                </c:pt>
                <c:pt idx="20">
                  <c:v>0.80558769791139551</c:v>
                </c:pt>
                <c:pt idx="21">
                  <c:v>0.79107070900621901</c:v>
                </c:pt>
                <c:pt idx="22">
                  <c:v>0.79027150987802697</c:v>
                </c:pt>
                <c:pt idx="23">
                  <c:v>0.76943601119587801</c:v>
                </c:pt>
                <c:pt idx="24">
                  <c:v>0.7387975453596527</c:v>
                </c:pt>
                <c:pt idx="25">
                  <c:v>0.69948759391562965</c:v>
                </c:pt>
                <c:pt idx="26">
                  <c:v>0.72728211391839226</c:v>
                </c:pt>
                <c:pt idx="27">
                  <c:v>0.74839293015803343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6-EE43-AC81-EA0FEF57683F}"/>
            </c:ext>
          </c:extLst>
        </c:ser>
        <c:ser>
          <c:idx val="1"/>
          <c:order val="1"/>
          <c:tx>
            <c:v>SR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Export!$B$3:$AC$3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Export!$B$15:$AC$15</c:f>
              <c:numCache>
                <c:formatCode>0%</c:formatCode>
                <c:ptCount val="28"/>
                <c:pt idx="0">
                  <c:v>0.53926476058709516</c:v>
                </c:pt>
                <c:pt idx="1">
                  <c:v>0.49292801351066073</c:v>
                </c:pt>
                <c:pt idx="2">
                  <c:v>0.53608951378866188</c:v>
                </c:pt>
                <c:pt idx="3">
                  <c:v>0.45516824204034662</c:v>
                </c:pt>
                <c:pt idx="4">
                  <c:v>0.46347887129088289</c:v>
                </c:pt>
                <c:pt idx="5">
                  <c:v>0.532053543911993</c:v>
                </c:pt>
                <c:pt idx="6">
                  <c:v>0.57118420062066599</c:v>
                </c:pt>
                <c:pt idx="7">
                  <c:v>0.56970391827096467</c:v>
                </c:pt>
                <c:pt idx="8">
                  <c:v>0.62334199893091102</c:v>
                </c:pt>
                <c:pt idx="9">
                  <c:v>0.69046283269606457</c:v>
                </c:pt>
                <c:pt idx="10">
                  <c:v>0.72301882578660726</c:v>
                </c:pt>
                <c:pt idx="11">
                  <c:v>0.81239857900969259</c:v>
                </c:pt>
                <c:pt idx="12">
                  <c:v>0.83380872676799311</c:v>
                </c:pt>
                <c:pt idx="13">
                  <c:v>0.8014799215106031</c:v>
                </c:pt>
                <c:pt idx="14">
                  <c:v>0.68036133581920721</c:v>
                </c:pt>
                <c:pt idx="15">
                  <c:v>0.76561588833838201</c:v>
                </c:pt>
                <c:pt idx="16">
                  <c:v>0.8433826745679508</c:v>
                </c:pt>
                <c:pt idx="17">
                  <c:v>0.90831413197409883</c:v>
                </c:pt>
                <c:pt idx="18">
                  <c:v>0.9344205077537695</c:v>
                </c:pt>
                <c:pt idx="19">
                  <c:v>0.91400113942203809</c:v>
                </c:pt>
                <c:pt idx="20">
                  <c:v>0.91600479245188826</c:v>
                </c:pt>
                <c:pt idx="21">
                  <c:v>0.93466083883384277</c:v>
                </c:pt>
                <c:pt idx="22">
                  <c:v>0.95074282596294557</c:v>
                </c:pt>
                <c:pt idx="23">
                  <c:v>0.95835869271329976</c:v>
                </c:pt>
                <c:pt idx="24">
                  <c:v>0.91901098610191934</c:v>
                </c:pt>
                <c:pt idx="25">
                  <c:v>0.85074046875301068</c:v>
                </c:pt>
                <c:pt idx="26">
                  <c:v>0.93801345878627318</c:v>
                </c:pt>
                <c:pt idx="27">
                  <c:v>0.99366193849258466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A6-EE43-AC81-EA0FEF57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893823"/>
        <c:axId val="183200495"/>
      </c:lineChart>
      <c:catAx>
        <c:axId val="182893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3200495"/>
        <c:crosses val="autoZero"/>
        <c:auto val="1"/>
        <c:lblAlgn val="ctr"/>
        <c:lblOffset val="100"/>
        <c:noMultiLvlLbl val="0"/>
      </c:catAx>
      <c:valAx>
        <c:axId val="183200495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2893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'Giniho koeficient'!$G$3</c:f>
              <c:strCache>
                <c:ptCount val="1"/>
                <c:pt idx="0">
                  <c:v>po transferech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'Giniho koeficient'!$F$4:$F$19</c:f>
              <c:numCache>
                <c:formatCode>General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'Giniho koeficient'!$G$4:$G$20</c:f>
              <c:numCache>
                <c:formatCode>General</c:formatCode>
                <c:ptCount val="17"/>
                <c:pt idx="0">
                  <c:v>26.2</c:v>
                </c:pt>
                <c:pt idx="1">
                  <c:v>28.1</c:v>
                </c:pt>
                <c:pt idx="2">
                  <c:v>24.5</c:v>
                </c:pt>
                <c:pt idx="3">
                  <c:v>23.7</c:v>
                </c:pt>
                <c:pt idx="4">
                  <c:v>24.8</c:v>
                </c:pt>
                <c:pt idx="5">
                  <c:v>25.9</c:v>
                </c:pt>
                <c:pt idx="6">
                  <c:v>25.7</c:v>
                </c:pt>
                <c:pt idx="7">
                  <c:v>25.3</c:v>
                </c:pt>
                <c:pt idx="8">
                  <c:v>24.2</c:v>
                </c:pt>
                <c:pt idx="9">
                  <c:v>26.1</c:v>
                </c:pt>
                <c:pt idx="10">
                  <c:v>23.7</c:v>
                </c:pt>
                <c:pt idx="11">
                  <c:v>24.3</c:v>
                </c:pt>
                <c:pt idx="12">
                  <c:v>23.2</c:v>
                </c:pt>
                <c:pt idx="13">
                  <c:v>20.9</c:v>
                </c:pt>
                <c:pt idx="14">
                  <c:v>22.8</c:v>
                </c:pt>
                <c:pt idx="15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8-7C43-859A-C31B3C7289D4}"/>
            </c:ext>
          </c:extLst>
        </c:ser>
        <c:ser>
          <c:idx val="1"/>
          <c:order val="1"/>
          <c:tx>
            <c:strRef>
              <c:f>'Giniho koeficient'!$H$3</c:f>
              <c:strCache>
                <c:ptCount val="1"/>
                <c:pt idx="0">
                  <c:v>před transfery s důchody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'Giniho koeficient'!$F$4:$F$19</c:f>
              <c:numCache>
                <c:formatCode>General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'Giniho koeficient'!$H$4:$H$20</c:f>
              <c:numCache>
                <c:formatCode>General</c:formatCode>
                <c:ptCount val="17"/>
                <c:pt idx="0">
                  <c:v>31.7</c:v>
                </c:pt>
                <c:pt idx="1">
                  <c:v>32.299999999999997</c:v>
                </c:pt>
                <c:pt idx="2">
                  <c:v>28.2</c:v>
                </c:pt>
                <c:pt idx="3">
                  <c:v>27.3</c:v>
                </c:pt>
                <c:pt idx="4">
                  <c:v>28.3</c:v>
                </c:pt>
                <c:pt idx="5">
                  <c:v>30</c:v>
                </c:pt>
                <c:pt idx="6">
                  <c:v>29.9</c:v>
                </c:pt>
                <c:pt idx="7">
                  <c:v>29.1</c:v>
                </c:pt>
                <c:pt idx="8">
                  <c:v>28.3</c:v>
                </c:pt>
                <c:pt idx="9">
                  <c:v>30</c:v>
                </c:pt>
                <c:pt idx="10">
                  <c:v>27.3</c:v>
                </c:pt>
                <c:pt idx="11">
                  <c:v>27.7</c:v>
                </c:pt>
                <c:pt idx="12">
                  <c:v>26.2</c:v>
                </c:pt>
                <c:pt idx="13">
                  <c:v>24.3</c:v>
                </c:pt>
                <c:pt idx="14">
                  <c:v>26.4</c:v>
                </c:pt>
                <c:pt idx="15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8-7C43-859A-C31B3C7289D4}"/>
            </c:ext>
          </c:extLst>
        </c:ser>
        <c:ser>
          <c:idx val="2"/>
          <c:order val="2"/>
          <c:tx>
            <c:strRef>
              <c:f>'Giniho koeficient'!$I$3</c:f>
              <c:strCache>
                <c:ptCount val="1"/>
                <c:pt idx="0">
                  <c:v>před transfery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'Giniho koeficient'!$F$4:$F$19</c:f>
              <c:numCache>
                <c:formatCode>General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'Giniho koeficient'!$I$4:$I$20</c:f>
              <c:numCache>
                <c:formatCode>General</c:formatCode>
                <c:ptCount val="17"/>
                <c:pt idx="0">
                  <c:v>45.2</c:v>
                </c:pt>
                <c:pt idx="1">
                  <c:v>44.7</c:v>
                </c:pt>
                <c:pt idx="2">
                  <c:v>42.2</c:v>
                </c:pt>
                <c:pt idx="3">
                  <c:v>41.1</c:v>
                </c:pt>
                <c:pt idx="4">
                  <c:v>41.3</c:v>
                </c:pt>
                <c:pt idx="5">
                  <c:v>43.3</c:v>
                </c:pt>
                <c:pt idx="6">
                  <c:v>42.9</c:v>
                </c:pt>
                <c:pt idx="7">
                  <c:v>42.1</c:v>
                </c:pt>
                <c:pt idx="8">
                  <c:v>41.3</c:v>
                </c:pt>
                <c:pt idx="9">
                  <c:v>42.8</c:v>
                </c:pt>
                <c:pt idx="10">
                  <c:v>40.4</c:v>
                </c:pt>
                <c:pt idx="11">
                  <c:v>41.2</c:v>
                </c:pt>
                <c:pt idx="12">
                  <c:v>39.299999999999997</c:v>
                </c:pt>
                <c:pt idx="13">
                  <c:v>37.200000000000003</c:v>
                </c:pt>
                <c:pt idx="14">
                  <c:v>39.1</c:v>
                </c:pt>
                <c:pt idx="15">
                  <c:v>38.1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68-7C43-859A-C31B3C728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579215"/>
        <c:axId val="194758335"/>
      </c:lineChart>
      <c:catAx>
        <c:axId val="194579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4758335"/>
        <c:crosses val="autoZero"/>
        <c:auto val="1"/>
        <c:lblAlgn val="ctr"/>
        <c:lblOffset val="100"/>
        <c:noMultiLvlLbl val="0"/>
      </c:catAx>
      <c:valAx>
        <c:axId val="194758335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4579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horní/dolní decil ČR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'Příjmové kvantily'!$A$46:$A$62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'Příjmové kvantily'!$B$46:$B$62</c:f>
              <c:numCache>
                <c:formatCode>0.0</c:formatCode>
                <c:ptCount val="17"/>
                <c:pt idx="0">
                  <c:v>5.55</c:v>
                </c:pt>
                <c:pt idx="1">
                  <c:v>5.2142857142857135</c:v>
                </c:pt>
                <c:pt idx="2">
                  <c:v>5.1904761904761907</c:v>
                </c:pt>
                <c:pt idx="3">
                  <c:v>5.1428571428571432</c:v>
                </c:pt>
                <c:pt idx="4">
                  <c:v>5.2857142857142856</c:v>
                </c:pt>
                <c:pt idx="5">
                  <c:v>5.3170731707317076</c:v>
                </c:pt>
                <c:pt idx="6">
                  <c:v>5.3170731707317076</c:v>
                </c:pt>
                <c:pt idx="7">
                  <c:v>5.2682926829268304</c:v>
                </c:pt>
                <c:pt idx="8">
                  <c:v>5.0952380952380949</c:v>
                </c:pt>
                <c:pt idx="9">
                  <c:v>5.2380952380952381</c:v>
                </c:pt>
                <c:pt idx="10">
                  <c:v>5.2926829268292686</c:v>
                </c:pt>
                <c:pt idx="11">
                  <c:v>5.2682926829268304</c:v>
                </c:pt>
                <c:pt idx="12">
                  <c:v>4.9302325581395348</c:v>
                </c:pt>
                <c:pt idx="13">
                  <c:v>4.7906976744186052</c:v>
                </c:pt>
                <c:pt idx="14">
                  <c:v>4.7674418604651168</c:v>
                </c:pt>
                <c:pt idx="15">
                  <c:v>4.6590909090909083</c:v>
                </c:pt>
                <c:pt idx="16">
                  <c:v>5.0232558139534893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B-5143-A438-8718D3B0A186}"/>
            </c:ext>
          </c:extLst>
        </c:ser>
        <c:ser>
          <c:idx val="1"/>
          <c:order val="1"/>
          <c:tx>
            <c:v>horní/dolní decil SR</c:v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'Příjmové kvantily'!$A$46:$A$62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'Příjmové kvantily'!$F$46:$F$61</c:f>
              <c:numCache>
                <c:formatCode>0.0</c:formatCode>
                <c:ptCount val="16"/>
                <c:pt idx="0">
                  <c:v>6.3235294117647056</c:v>
                </c:pt>
                <c:pt idx="1">
                  <c:v>6.621621621621621</c:v>
                </c:pt>
                <c:pt idx="2">
                  <c:v>5.25</c:v>
                </c:pt>
                <c:pt idx="3">
                  <c:v>5</c:v>
                </c:pt>
                <c:pt idx="4">
                  <c:v>5.6216216216216219</c:v>
                </c:pt>
                <c:pt idx="5">
                  <c:v>6.0571428571428569</c:v>
                </c:pt>
                <c:pt idx="6">
                  <c:v>6</c:v>
                </c:pt>
                <c:pt idx="7">
                  <c:v>5.6388888888888893</c:v>
                </c:pt>
                <c:pt idx="8">
                  <c:v>5.5714285714285712</c:v>
                </c:pt>
                <c:pt idx="9">
                  <c:v>6.5151515151515156</c:v>
                </c:pt>
                <c:pt idx="10">
                  <c:v>5.8484848484848486</c:v>
                </c:pt>
                <c:pt idx="11">
                  <c:v>6.0303030303030303</c:v>
                </c:pt>
                <c:pt idx="12">
                  <c:v>5.96875</c:v>
                </c:pt>
                <c:pt idx="13">
                  <c:v>4.4871794871794872</c:v>
                </c:pt>
                <c:pt idx="14">
                  <c:v>5.083333333333333</c:v>
                </c:pt>
                <c:pt idx="15">
                  <c:v>4.375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B-5143-A438-8718D3B0A186}"/>
            </c:ext>
          </c:extLst>
        </c:ser>
        <c:ser>
          <c:idx val="2"/>
          <c:order val="2"/>
          <c:tx>
            <c:v>pátý/dolní decil ČR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'Příjmové kvantily'!$A$46:$A$62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'Příjmové kvantily'!$D$46:$D$62</c:f>
              <c:numCache>
                <c:formatCode>0.0</c:formatCode>
                <c:ptCount val="17"/>
                <c:pt idx="0">
                  <c:v>2.1</c:v>
                </c:pt>
                <c:pt idx="1">
                  <c:v>2</c:v>
                </c:pt>
                <c:pt idx="2">
                  <c:v>2</c:v>
                </c:pt>
                <c:pt idx="3">
                  <c:v>2.0238095238095237</c:v>
                </c:pt>
                <c:pt idx="4">
                  <c:v>2</c:v>
                </c:pt>
                <c:pt idx="5">
                  <c:v>2.0731707317073171</c:v>
                </c:pt>
                <c:pt idx="6">
                  <c:v>2.0731707317073171</c:v>
                </c:pt>
                <c:pt idx="7">
                  <c:v>2.0731707317073171</c:v>
                </c:pt>
                <c:pt idx="8">
                  <c:v>2</c:v>
                </c:pt>
                <c:pt idx="9">
                  <c:v>2.0238095238095237</c:v>
                </c:pt>
                <c:pt idx="10">
                  <c:v>2.0487804878048781</c:v>
                </c:pt>
                <c:pt idx="11">
                  <c:v>2.0731707317073171</c:v>
                </c:pt>
                <c:pt idx="12">
                  <c:v>1.9767441860465118</c:v>
                </c:pt>
                <c:pt idx="13">
                  <c:v>2</c:v>
                </c:pt>
                <c:pt idx="14">
                  <c:v>2</c:v>
                </c:pt>
                <c:pt idx="15">
                  <c:v>1.9318181818181817</c:v>
                </c:pt>
                <c:pt idx="16">
                  <c:v>1.9534883720930234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B-5143-A438-8718D3B0A186}"/>
            </c:ext>
          </c:extLst>
        </c:ser>
        <c:ser>
          <c:idx val="3"/>
          <c:order val="3"/>
          <c:tx>
            <c:v>pátý/dolní decil SR</c:v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'Příjmové kvantily'!$A$46:$A$62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'Příjmové kvantily'!$H$46:$H$61</c:f>
              <c:numCache>
                <c:formatCode>0.0</c:formatCode>
                <c:ptCount val="16"/>
                <c:pt idx="0">
                  <c:v>2.5294117647058822</c:v>
                </c:pt>
                <c:pt idx="1">
                  <c:v>2.2162162162162158</c:v>
                </c:pt>
                <c:pt idx="2">
                  <c:v>2.15</c:v>
                </c:pt>
                <c:pt idx="3">
                  <c:v>2.2000000000000002</c:v>
                </c:pt>
                <c:pt idx="4">
                  <c:v>2.3243243243243241</c:v>
                </c:pt>
                <c:pt idx="5">
                  <c:v>2.4571428571428569</c:v>
                </c:pt>
                <c:pt idx="6">
                  <c:v>2.4571428571428569</c:v>
                </c:pt>
                <c:pt idx="7">
                  <c:v>2.4166666666666665</c:v>
                </c:pt>
                <c:pt idx="8">
                  <c:v>2.5428571428571431</c:v>
                </c:pt>
                <c:pt idx="9">
                  <c:v>2.606060606060606</c:v>
                </c:pt>
                <c:pt idx="10">
                  <c:v>2.7272727272727275</c:v>
                </c:pt>
                <c:pt idx="11">
                  <c:v>2.7272727272727275</c:v>
                </c:pt>
                <c:pt idx="12">
                  <c:v>2.90625</c:v>
                </c:pt>
                <c:pt idx="13">
                  <c:v>2.358974358974359</c:v>
                </c:pt>
                <c:pt idx="14">
                  <c:v>2.5277777777777777</c:v>
                </c:pt>
                <c:pt idx="15">
                  <c:v>2.3250000000000002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7B-5143-A438-8718D3B0A186}"/>
            </c:ext>
          </c:extLst>
        </c:ser>
        <c:ser>
          <c:idx val="4"/>
          <c:order val="4"/>
          <c:tx>
            <c:v>horní/dolní kvintil ČR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'Příjmové kvantily'!$A$46:$A$62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'Příjmové kvantily'!$C$46:$C$62</c:f>
              <c:numCache>
                <c:formatCode>0.0</c:formatCode>
                <c:ptCount val="17"/>
                <c:pt idx="0">
                  <c:v>3.6734693877551017</c:v>
                </c:pt>
                <c:pt idx="1">
                  <c:v>3.5346534653465342</c:v>
                </c:pt>
                <c:pt idx="2">
                  <c:v>3.490196078431373</c:v>
                </c:pt>
                <c:pt idx="3">
                  <c:v>3.4271844660194168</c:v>
                </c:pt>
                <c:pt idx="4">
                  <c:v>3.5000000000000004</c:v>
                </c:pt>
                <c:pt idx="5">
                  <c:v>3.4705882352941178</c:v>
                </c:pt>
                <c:pt idx="6">
                  <c:v>3.5247524752475252</c:v>
                </c:pt>
                <c:pt idx="7">
                  <c:v>3.5049504950495058</c:v>
                </c:pt>
                <c:pt idx="8">
                  <c:v>3.4174757281553401</c:v>
                </c:pt>
                <c:pt idx="9">
                  <c:v>3.5000000000000004</c:v>
                </c:pt>
                <c:pt idx="10">
                  <c:v>3.504950495049505</c:v>
                </c:pt>
                <c:pt idx="11">
                  <c:v>3.5049504950495058</c:v>
                </c:pt>
                <c:pt idx="12">
                  <c:v>3.3883495145631066</c:v>
                </c:pt>
                <c:pt idx="13">
                  <c:v>3.317307692307693</c:v>
                </c:pt>
                <c:pt idx="14">
                  <c:v>3.349514563106796</c:v>
                </c:pt>
                <c:pt idx="15">
                  <c:v>3.3173076923076921</c:v>
                </c:pt>
                <c:pt idx="16">
                  <c:v>3.4368932038834954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7B-5143-A438-8718D3B0A186}"/>
            </c:ext>
          </c:extLst>
        </c:ser>
        <c:ser>
          <c:idx val="5"/>
          <c:order val="5"/>
          <c:tx>
            <c:v>horní/dolní kvintil SR</c:v>
          </c:tx>
          <c:spPr>
            <a:ln w="2857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'Příjmové kvantily'!$A$46:$A$62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'Příjmové kvantily'!$G$46:$G$61</c:f>
              <c:numCache>
                <c:formatCode>0.0</c:formatCode>
                <c:ptCount val="16"/>
                <c:pt idx="0">
                  <c:v>3.9010989010989015</c:v>
                </c:pt>
                <c:pt idx="1">
                  <c:v>4.053763440860215</c:v>
                </c:pt>
                <c:pt idx="2">
                  <c:v>3.47</c:v>
                </c:pt>
                <c:pt idx="3">
                  <c:v>3.3465346534653464</c:v>
                </c:pt>
                <c:pt idx="4">
                  <c:v>3.5612244897959178</c:v>
                </c:pt>
                <c:pt idx="5">
                  <c:v>3.7956989247311821</c:v>
                </c:pt>
                <c:pt idx="6">
                  <c:v>3.8152173913043481</c:v>
                </c:pt>
                <c:pt idx="7">
                  <c:v>3.7204301075268815</c:v>
                </c:pt>
                <c:pt idx="8">
                  <c:v>3.5851063829787235</c:v>
                </c:pt>
                <c:pt idx="9">
                  <c:v>3.9010989010989015</c:v>
                </c:pt>
                <c:pt idx="10">
                  <c:v>3.5319148936170222</c:v>
                </c:pt>
                <c:pt idx="11">
                  <c:v>3.6630434782608701</c:v>
                </c:pt>
                <c:pt idx="12">
                  <c:v>3.4893617021276593</c:v>
                </c:pt>
                <c:pt idx="13">
                  <c:v>3.0490196078431375</c:v>
                </c:pt>
                <c:pt idx="14">
                  <c:v>3.329896907216495</c:v>
                </c:pt>
                <c:pt idx="15">
                  <c:v>3.0291262135922326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7B-5143-A438-8718D3B0A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7739151"/>
        <c:axId val="907811903"/>
      </c:lineChart>
      <c:catAx>
        <c:axId val="90773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07811903"/>
        <c:crosses val="autoZero"/>
        <c:auto val="1"/>
        <c:lblAlgn val="ctr"/>
        <c:lblOffset val="100"/>
        <c:noMultiLvlLbl val="0"/>
      </c:catAx>
      <c:valAx>
        <c:axId val="907811903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077391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'Příjmové kvantily'!$A$46:$A$62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'Příjmové kvantily'!$D$67:$D$83</c:f>
              <c:numCache>
                <c:formatCode>0.00</c:formatCode>
                <c:ptCount val="17"/>
                <c:pt idx="0">
                  <c:v>0.91735537190082628</c:v>
                </c:pt>
                <c:pt idx="1">
                  <c:v>0.89024390243902429</c:v>
                </c:pt>
                <c:pt idx="2">
                  <c:v>0.8825910931174088</c:v>
                </c:pt>
                <c:pt idx="3">
                  <c:v>0.8640000000000001</c:v>
                </c:pt>
                <c:pt idx="4">
                  <c:v>0.89156626506024095</c:v>
                </c:pt>
                <c:pt idx="5">
                  <c:v>0.87550200803212863</c:v>
                </c:pt>
                <c:pt idx="6">
                  <c:v>0.88259109311740891</c:v>
                </c:pt>
                <c:pt idx="7">
                  <c:v>0.86746987951807231</c:v>
                </c:pt>
                <c:pt idx="8">
                  <c:v>0.85599999999999998</c:v>
                </c:pt>
                <c:pt idx="9">
                  <c:v>0.88353413654618473</c:v>
                </c:pt>
                <c:pt idx="10">
                  <c:v>0.87854251012145745</c:v>
                </c:pt>
                <c:pt idx="11">
                  <c:v>0.87804878048780488</c:v>
                </c:pt>
                <c:pt idx="12">
                  <c:v>0.85140562248995977</c:v>
                </c:pt>
                <c:pt idx="13">
                  <c:v>0.82071713147410374</c:v>
                </c:pt>
                <c:pt idx="14">
                  <c:v>0.81999999999999984</c:v>
                </c:pt>
                <c:pt idx="15">
                  <c:v>0.82</c:v>
                </c:pt>
                <c:pt idx="16">
                  <c:v>0.86746987951807231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7-B347-9D5F-3772E41A5EB1}"/>
            </c:ext>
          </c:extLst>
        </c:ser>
        <c:ser>
          <c:idx val="1"/>
          <c:order val="1"/>
          <c:tx>
            <c:v>SR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'Příjmové kvantily'!$A$46:$A$62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'Příjmové kvantily'!$H$67:$H$82</c:f>
              <c:numCache>
                <c:formatCode>0.00</c:formatCode>
                <c:ptCount val="16"/>
                <c:pt idx="0">
                  <c:v>0.90336134453781514</c:v>
                </c:pt>
                <c:pt idx="1">
                  <c:v>1.0425531914893618</c:v>
                </c:pt>
                <c:pt idx="2">
                  <c:v>0.84337349397590367</c:v>
                </c:pt>
                <c:pt idx="3">
                  <c:v>0.79681274900398402</c:v>
                </c:pt>
                <c:pt idx="4">
                  <c:v>0.84552845528455278</c:v>
                </c:pt>
                <c:pt idx="5">
                  <c:v>0.88702928870292874</c:v>
                </c:pt>
                <c:pt idx="6">
                  <c:v>0.875</c:v>
                </c:pt>
                <c:pt idx="7">
                  <c:v>0.8529411764705882</c:v>
                </c:pt>
                <c:pt idx="8">
                  <c:v>0.79591836734693877</c:v>
                </c:pt>
                <c:pt idx="9">
                  <c:v>0.89958158995815896</c:v>
                </c:pt>
                <c:pt idx="10">
                  <c:v>0.77822580645161299</c:v>
                </c:pt>
                <c:pt idx="11">
                  <c:v>0.81557377049180324</c:v>
                </c:pt>
                <c:pt idx="12">
                  <c:v>0.76400000000000001</c:v>
                </c:pt>
                <c:pt idx="13">
                  <c:v>0.67049808429118773</c:v>
                </c:pt>
                <c:pt idx="14">
                  <c:v>0.72908366533864555</c:v>
                </c:pt>
                <c:pt idx="15">
                  <c:v>0.67049808429118773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7-B347-9D5F-3772E41A5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980175"/>
        <c:axId val="200881311"/>
      </c:lineChart>
      <c:catAx>
        <c:axId val="113980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0881311"/>
        <c:crosses val="autoZero"/>
        <c:auto val="1"/>
        <c:lblAlgn val="ctr"/>
        <c:lblOffset val="100"/>
        <c:noMultiLvlLbl val="0"/>
      </c:catAx>
      <c:valAx>
        <c:axId val="200881311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3980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podíl transferů</a:t>
            </a:r>
            <a:r>
              <a:rPr lang="cs-CZ" baseline="0"/>
              <a:t> </a:t>
            </a:r>
            <a:r>
              <a:rPr lang="cs-CZ"/>
              <a:t> na celkových výdajích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'Sociální transfery'!$B$24:$N$24</c:f>
              <c:numCache>
                <c:formatCode>General</c:formatCod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numCache>
            </c:numRef>
          </c:cat>
          <c:val>
            <c:numRef>
              <c:f>'Sociální transfery'!$B$25:$N$25</c:f>
              <c:numCache>
                <c:formatCode>0%</c:formatCode>
                <c:ptCount val="13"/>
                <c:pt idx="1">
                  <c:v>0.41184270780227367</c:v>
                </c:pt>
                <c:pt idx="2">
                  <c:v>0.41942811141638664</c:v>
                </c:pt>
                <c:pt idx="3">
                  <c:v>0.43114561826738879</c:v>
                </c:pt>
                <c:pt idx="4">
                  <c:v>0.43406059537952285</c:v>
                </c:pt>
                <c:pt idx="5">
                  <c:v>0.42899617721854261</c:v>
                </c:pt>
                <c:pt idx="6">
                  <c:v>0.41117175951904378</c:v>
                </c:pt>
                <c:pt idx="7">
                  <c:v>0.44199521663564723</c:v>
                </c:pt>
                <c:pt idx="8">
                  <c:v>0.43724636614956602</c:v>
                </c:pt>
                <c:pt idx="9">
                  <c:v>0.42284998423950498</c:v>
                </c:pt>
                <c:pt idx="10">
                  <c:v>0.41147468936955961</c:v>
                </c:pt>
                <c:pt idx="11">
                  <c:v>0.40752673809856993</c:v>
                </c:pt>
                <c:pt idx="12">
                  <c:v>0.40042053984022252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C-D640-9D5E-3A806EE12279}"/>
            </c:ext>
          </c:extLst>
        </c:ser>
        <c:ser>
          <c:idx val="1"/>
          <c:order val="1"/>
          <c:tx>
            <c:v>SR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'Sociální transfery'!$B$24:$N$24</c:f>
              <c:numCache>
                <c:formatCode>General</c:formatCod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numCache>
            </c:numRef>
          </c:cat>
          <c:val>
            <c:numRef>
              <c:f>'Sociální transfery'!$B$26:$N$26</c:f>
              <c:numCache>
                <c:formatCode>0%</c:formatCode>
                <c:ptCount val="13"/>
                <c:pt idx="0">
                  <c:v>0.41436060086003601</c:v>
                </c:pt>
                <c:pt idx="1">
                  <c:v>0.37386534615750971</c:v>
                </c:pt>
                <c:pt idx="2">
                  <c:v>0.32795423851015737</c:v>
                </c:pt>
                <c:pt idx="3">
                  <c:v>0.39918756876461697</c:v>
                </c:pt>
                <c:pt idx="4">
                  <c:v>0.43644996872001879</c:v>
                </c:pt>
                <c:pt idx="5">
                  <c:v>0.43948617200785106</c:v>
                </c:pt>
                <c:pt idx="6">
                  <c:v>0.38154647308593093</c:v>
                </c:pt>
                <c:pt idx="7">
                  <c:v>0.47126123803362996</c:v>
                </c:pt>
                <c:pt idx="8">
                  <c:v>0.49225750410210245</c:v>
                </c:pt>
                <c:pt idx="9">
                  <c:v>0.47649119826628283</c:v>
                </c:pt>
                <c:pt idx="10">
                  <c:v>0.46192592939286237</c:v>
                </c:pt>
                <c:pt idx="11">
                  <c:v>0.3853845829613668</c:v>
                </c:pt>
                <c:pt idx="12">
                  <c:v>0.39221779132455026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C-D640-9D5E-3A806EE12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791791"/>
        <c:axId val="1297075983"/>
      </c:lineChart>
      <c:catAx>
        <c:axId val="1296791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7075983"/>
        <c:crosses val="autoZero"/>
        <c:auto val="1"/>
        <c:lblAlgn val="ctr"/>
        <c:lblOffset val="100"/>
        <c:noMultiLvlLbl val="0"/>
      </c:catAx>
      <c:valAx>
        <c:axId val="1297075983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96791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Podíl transferů na reálném HDP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'Sociální transfery'!$Q$7:$AB$7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'Sociální transfery'!$G$15:$R$15</c:f>
              <c:numCache>
                <c:formatCode>0%</c:formatCode>
                <c:ptCount val="12"/>
                <c:pt idx="0">
                  <c:v>0.11200472525519106</c:v>
                </c:pt>
                <c:pt idx="1">
                  <c:v>0.11196873012821462</c:v>
                </c:pt>
                <c:pt idx="2">
                  <c:v>0.11569279010882749</c:v>
                </c:pt>
                <c:pt idx="3">
                  <c:v>0.11862581471789492</c:v>
                </c:pt>
                <c:pt idx="4">
                  <c:v>0.11840824223058624</c:v>
                </c:pt>
                <c:pt idx="5">
                  <c:v>0.11532506100041987</c:v>
                </c:pt>
                <c:pt idx="6">
                  <c:v>0.11368174382922341</c:v>
                </c:pt>
                <c:pt idx="7">
                  <c:v>0.11218889907578174</c:v>
                </c:pt>
                <c:pt idx="8">
                  <c:v>0.11506309511300095</c:v>
                </c:pt>
                <c:pt idx="9">
                  <c:v>0.12036984495973506</c:v>
                </c:pt>
                <c:pt idx="10">
                  <c:v>0.14983153396163218</c:v>
                </c:pt>
                <c:pt idx="11">
                  <c:v>0.14710535446968651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9-9546-9F3F-91024ADC824D}"/>
            </c:ext>
          </c:extLst>
        </c:ser>
        <c:ser>
          <c:idx val="1"/>
          <c:order val="1"/>
          <c:tx>
            <c:v>SR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'Sociální transfery'!$Q$7:$AB$7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'Sociální transfery'!$G$16:$R$16</c:f>
              <c:numCache>
                <c:formatCode>0%</c:formatCode>
                <c:ptCount val="12"/>
                <c:pt idx="0">
                  <c:v>8.090952095562641E-2</c:v>
                </c:pt>
                <c:pt idx="1">
                  <c:v>8.1568035776926825E-2</c:v>
                </c:pt>
                <c:pt idx="2">
                  <c:v>8.4691350676225866E-2</c:v>
                </c:pt>
                <c:pt idx="3">
                  <c:v>8.7184831192080384E-2</c:v>
                </c:pt>
                <c:pt idx="4">
                  <c:v>8.8949405992278213E-2</c:v>
                </c:pt>
                <c:pt idx="5">
                  <c:v>8.6505284361505605E-2</c:v>
                </c:pt>
                <c:pt idx="6">
                  <c:v>8.8018383456404573E-2</c:v>
                </c:pt>
                <c:pt idx="7">
                  <c:v>8.9186931522202195E-2</c:v>
                </c:pt>
                <c:pt idx="8">
                  <c:v>9.0225238836889377E-2</c:v>
                </c:pt>
                <c:pt idx="9">
                  <c:v>9.285754390927542E-2</c:v>
                </c:pt>
                <c:pt idx="10">
                  <c:v>0.10455900434248816</c:v>
                </c:pt>
                <c:pt idx="11">
                  <c:v>0.10638508135963885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9-9546-9F3F-91024ADC8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962128"/>
        <c:axId val="71289824"/>
      </c:lineChart>
      <c:catAx>
        <c:axId val="7096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1289824"/>
        <c:crosses val="autoZero"/>
        <c:auto val="1"/>
        <c:lblAlgn val="ctr"/>
        <c:lblOffset val="100"/>
        <c:noMultiLvlLbl val="0"/>
      </c:catAx>
      <c:valAx>
        <c:axId val="71289824"/>
        <c:scaling>
          <c:orientation val="minMax"/>
          <c:max val="0.16000000000000003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096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podíl transferů na HDP ČR</c:v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'Sociální transfery'!$G$14:$R$14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'Sociální transfery'!$C$25:$N$25</c:f>
              <c:numCache>
                <c:formatCode>0%</c:formatCode>
                <c:ptCount val="12"/>
                <c:pt idx="0">
                  <c:v>0.41184270780227367</c:v>
                </c:pt>
                <c:pt idx="1">
                  <c:v>0.41942811141638664</c:v>
                </c:pt>
                <c:pt idx="2">
                  <c:v>0.43114561826738879</c:v>
                </c:pt>
                <c:pt idx="3">
                  <c:v>0.43406059537952285</c:v>
                </c:pt>
                <c:pt idx="4">
                  <c:v>0.42899617721854261</c:v>
                </c:pt>
                <c:pt idx="5">
                  <c:v>0.41117175951904378</c:v>
                </c:pt>
                <c:pt idx="6">
                  <c:v>0.44199521663564723</c:v>
                </c:pt>
                <c:pt idx="7">
                  <c:v>0.43724636614956602</c:v>
                </c:pt>
                <c:pt idx="8">
                  <c:v>0.42284998423950498</c:v>
                </c:pt>
                <c:pt idx="9">
                  <c:v>0.41147468936955961</c:v>
                </c:pt>
                <c:pt idx="10">
                  <c:v>0.40752673809856993</c:v>
                </c:pt>
                <c:pt idx="11">
                  <c:v>0.40042053984022252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2-0544-AD9C-38DE3675FEBE}"/>
            </c:ext>
          </c:extLst>
        </c:ser>
        <c:ser>
          <c:idx val="1"/>
          <c:order val="1"/>
          <c:tx>
            <c:v>podíl transferů na HDP SR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'Sociální transfery'!$G$14:$R$14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'Sociální transfery'!$C$26:$N$26</c:f>
              <c:numCache>
                <c:formatCode>0%</c:formatCode>
                <c:ptCount val="12"/>
                <c:pt idx="0">
                  <c:v>0.37386534615750971</c:v>
                </c:pt>
                <c:pt idx="1">
                  <c:v>0.32795423851015737</c:v>
                </c:pt>
                <c:pt idx="2">
                  <c:v>0.39918756876461697</c:v>
                </c:pt>
                <c:pt idx="3">
                  <c:v>0.43644996872001879</c:v>
                </c:pt>
                <c:pt idx="4">
                  <c:v>0.43948617200785106</c:v>
                </c:pt>
                <c:pt idx="5">
                  <c:v>0.38154647308593093</c:v>
                </c:pt>
                <c:pt idx="6">
                  <c:v>0.47126123803362996</c:v>
                </c:pt>
                <c:pt idx="7">
                  <c:v>0.49225750410210245</c:v>
                </c:pt>
                <c:pt idx="8">
                  <c:v>0.47649119826628283</c:v>
                </c:pt>
                <c:pt idx="9">
                  <c:v>0.46192592939286237</c:v>
                </c:pt>
                <c:pt idx="10">
                  <c:v>0.3853845829613668</c:v>
                </c:pt>
                <c:pt idx="11">
                  <c:v>0.39221779132455026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2-0544-AD9C-38DE3675FEBE}"/>
            </c:ext>
          </c:extLst>
        </c:ser>
        <c:ser>
          <c:idx val="2"/>
          <c:order val="2"/>
          <c:tx>
            <c:v>podíl transferů na výdajích 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'Sociální transfery'!$G$14:$R$14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'Sociální transfery'!$G$15:$R$15</c:f>
              <c:numCache>
                <c:formatCode>0%</c:formatCode>
                <c:ptCount val="12"/>
                <c:pt idx="0">
                  <c:v>0.11200472525519106</c:v>
                </c:pt>
                <c:pt idx="1">
                  <c:v>0.11196873012821462</c:v>
                </c:pt>
                <c:pt idx="2">
                  <c:v>0.11569279010882749</c:v>
                </c:pt>
                <c:pt idx="3">
                  <c:v>0.11862581471789492</c:v>
                </c:pt>
                <c:pt idx="4">
                  <c:v>0.11840824223058624</c:v>
                </c:pt>
                <c:pt idx="5">
                  <c:v>0.11532506100041987</c:v>
                </c:pt>
                <c:pt idx="6">
                  <c:v>0.11368174382922341</c:v>
                </c:pt>
                <c:pt idx="7">
                  <c:v>0.11218889907578174</c:v>
                </c:pt>
                <c:pt idx="8">
                  <c:v>0.11506309511300095</c:v>
                </c:pt>
                <c:pt idx="9">
                  <c:v>0.12036984495973506</c:v>
                </c:pt>
                <c:pt idx="10">
                  <c:v>0.14983153396163218</c:v>
                </c:pt>
                <c:pt idx="11">
                  <c:v>0.14710535446968651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C2-0544-AD9C-38DE3675FEBE}"/>
            </c:ext>
          </c:extLst>
        </c:ser>
        <c:ser>
          <c:idx val="3"/>
          <c:order val="3"/>
          <c:tx>
            <c:v>podíl transferů na výdajích SR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'Sociální transfery'!$G$14:$R$14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'Sociální transfery'!$G$16:$R$16</c:f>
              <c:numCache>
                <c:formatCode>0%</c:formatCode>
                <c:ptCount val="12"/>
                <c:pt idx="0">
                  <c:v>8.090952095562641E-2</c:v>
                </c:pt>
                <c:pt idx="1">
                  <c:v>8.1568035776926825E-2</c:v>
                </c:pt>
                <c:pt idx="2">
                  <c:v>8.4691350676225866E-2</c:v>
                </c:pt>
                <c:pt idx="3">
                  <c:v>8.7184831192080384E-2</c:v>
                </c:pt>
                <c:pt idx="4">
                  <c:v>8.8949405992278213E-2</c:v>
                </c:pt>
                <c:pt idx="5">
                  <c:v>8.6505284361505605E-2</c:v>
                </c:pt>
                <c:pt idx="6">
                  <c:v>8.8018383456404573E-2</c:v>
                </c:pt>
                <c:pt idx="7">
                  <c:v>8.9186931522202195E-2</c:v>
                </c:pt>
                <c:pt idx="8">
                  <c:v>9.0225238836889377E-2</c:v>
                </c:pt>
                <c:pt idx="9">
                  <c:v>9.285754390927542E-2</c:v>
                </c:pt>
                <c:pt idx="10">
                  <c:v>0.10455900434248816</c:v>
                </c:pt>
                <c:pt idx="11">
                  <c:v>0.10638508135963885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C2-0544-AD9C-38DE3675F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1132031"/>
        <c:axId val="258980623"/>
      </c:lineChart>
      <c:catAx>
        <c:axId val="251132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8980623"/>
        <c:crosses val="autoZero"/>
        <c:auto val="1"/>
        <c:lblAlgn val="ctr"/>
        <c:lblOffset val="100"/>
        <c:noMultiLvlLbl val="0"/>
      </c:catAx>
      <c:valAx>
        <c:axId val="258980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1132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0–14 ČR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'Věková struktura'!$K$4:$K$66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'Věková struktura'!$L$4:$L$66</c:f>
              <c:numCache>
                <c:formatCode>0%</c:formatCode>
                <c:ptCount val="63"/>
                <c:pt idx="0">
                  <c:v>0.26</c:v>
                </c:pt>
                <c:pt idx="1">
                  <c:v>0.25</c:v>
                </c:pt>
                <c:pt idx="2">
                  <c:v>0.25</c:v>
                </c:pt>
                <c:pt idx="3">
                  <c:v>0.24</c:v>
                </c:pt>
                <c:pt idx="4">
                  <c:v>0.24</c:v>
                </c:pt>
                <c:pt idx="5">
                  <c:v>0.23</c:v>
                </c:pt>
                <c:pt idx="6">
                  <c:v>0.23</c:v>
                </c:pt>
                <c:pt idx="7">
                  <c:v>0.22</c:v>
                </c:pt>
                <c:pt idx="8">
                  <c:v>0.22</c:v>
                </c:pt>
                <c:pt idx="9">
                  <c:v>0.22</c:v>
                </c:pt>
                <c:pt idx="10">
                  <c:v>0.21</c:v>
                </c:pt>
                <c:pt idx="11">
                  <c:v>0.21</c:v>
                </c:pt>
                <c:pt idx="12">
                  <c:v>0.21</c:v>
                </c:pt>
                <c:pt idx="13">
                  <c:v>0.21</c:v>
                </c:pt>
                <c:pt idx="14">
                  <c:v>0.21</c:v>
                </c:pt>
                <c:pt idx="15">
                  <c:v>0.22</c:v>
                </c:pt>
                <c:pt idx="16">
                  <c:v>0.22</c:v>
                </c:pt>
                <c:pt idx="17">
                  <c:v>0.23</c:v>
                </c:pt>
                <c:pt idx="18">
                  <c:v>0.23</c:v>
                </c:pt>
                <c:pt idx="19">
                  <c:v>0.23</c:v>
                </c:pt>
                <c:pt idx="20">
                  <c:v>0.23</c:v>
                </c:pt>
                <c:pt idx="21">
                  <c:v>0.23</c:v>
                </c:pt>
                <c:pt idx="22">
                  <c:v>0.23</c:v>
                </c:pt>
                <c:pt idx="23">
                  <c:v>0.23</c:v>
                </c:pt>
                <c:pt idx="24">
                  <c:v>0.24</c:v>
                </c:pt>
                <c:pt idx="25">
                  <c:v>0.23</c:v>
                </c:pt>
                <c:pt idx="26">
                  <c:v>0.23</c:v>
                </c:pt>
                <c:pt idx="27">
                  <c:v>0.23</c:v>
                </c:pt>
                <c:pt idx="28">
                  <c:v>0.23</c:v>
                </c:pt>
                <c:pt idx="29">
                  <c:v>0.22</c:v>
                </c:pt>
                <c:pt idx="30">
                  <c:v>0.22</c:v>
                </c:pt>
                <c:pt idx="31">
                  <c:v>0.21</c:v>
                </c:pt>
                <c:pt idx="32">
                  <c:v>0.21</c:v>
                </c:pt>
                <c:pt idx="33">
                  <c:v>0.2</c:v>
                </c:pt>
                <c:pt idx="34">
                  <c:v>0.19</c:v>
                </c:pt>
                <c:pt idx="35">
                  <c:v>0.19</c:v>
                </c:pt>
                <c:pt idx="36">
                  <c:v>0.18</c:v>
                </c:pt>
                <c:pt idx="37">
                  <c:v>0.18</c:v>
                </c:pt>
                <c:pt idx="38">
                  <c:v>0.17</c:v>
                </c:pt>
                <c:pt idx="39">
                  <c:v>0.17</c:v>
                </c:pt>
                <c:pt idx="40">
                  <c:v>0.17</c:v>
                </c:pt>
                <c:pt idx="41">
                  <c:v>0.16</c:v>
                </c:pt>
                <c:pt idx="42">
                  <c:v>0.16</c:v>
                </c:pt>
                <c:pt idx="43">
                  <c:v>0.16</c:v>
                </c:pt>
                <c:pt idx="44">
                  <c:v>0.15</c:v>
                </c:pt>
                <c:pt idx="45">
                  <c:v>0.15</c:v>
                </c:pt>
                <c:pt idx="46">
                  <c:v>0.15</c:v>
                </c:pt>
                <c:pt idx="47">
                  <c:v>0.14000000000000001</c:v>
                </c:pt>
                <c:pt idx="48">
                  <c:v>0.14000000000000001</c:v>
                </c:pt>
                <c:pt idx="49">
                  <c:v>0.14000000000000001</c:v>
                </c:pt>
                <c:pt idx="50">
                  <c:v>0.14000000000000001</c:v>
                </c:pt>
                <c:pt idx="51">
                  <c:v>0.15</c:v>
                </c:pt>
                <c:pt idx="52">
                  <c:v>0.15</c:v>
                </c:pt>
                <c:pt idx="53">
                  <c:v>0.15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0.16</c:v>
                </c:pt>
                <c:pt idx="58">
                  <c:v>0.16</c:v>
                </c:pt>
                <c:pt idx="59">
                  <c:v>0.16</c:v>
                </c:pt>
                <c:pt idx="60">
                  <c:v>0.16</c:v>
                </c:pt>
                <c:pt idx="61">
                  <c:v>0.16</c:v>
                </c:pt>
                <c:pt idx="62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3-7341-B527-35E2EA0AA320}"/>
            </c:ext>
          </c:extLst>
        </c:ser>
        <c:ser>
          <c:idx val="1"/>
          <c:order val="1"/>
          <c:tx>
            <c:v>15–64 ČR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'Věková struktura'!$K$4:$K$66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'Věková struktura'!$M$4:$M$66</c:f>
              <c:numCache>
                <c:formatCode>0%</c:formatCode>
                <c:ptCount val="63"/>
                <c:pt idx="0">
                  <c:v>0.65</c:v>
                </c:pt>
                <c:pt idx="1">
                  <c:v>0.65</c:v>
                </c:pt>
                <c:pt idx="2">
                  <c:v>0.65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0.67</c:v>
                </c:pt>
                <c:pt idx="9">
                  <c:v>0.67</c:v>
                </c:pt>
                <c:pt idx="10">
                  <c:v>0.67</c:v>
                </c:pt>
                <c:pt idx="11">
                  <c:v>0.67</c:v>
                </c:pt>
                <c:pt idx="12">
                  <c:v>0.67</c:v>
                </c:pt>
                <c:pt idx="13">
                  <c:v>0.66</c:v>
                </c:pt>
                <c:pt idx="14">
                  <c:v>0.66</c:v>
                </c:pt>
                <c:pt idx="15">
                  <c:v>0.65</c:v>
                </c:pt>
                <c:pt idx="16">
                  <c:v>0.64</c:v>
                </c:pt>
                <c:pt idx="17">
                  <c:v>0.64</c:v>
                </c:pt>
                <c:pt idx="18">
                  <c:v>0.63</c:v>
                </c:pt>
                <c:pt idx="19">
                  <c:v>0.63</c:v>
                </c:pt>
                <c:pt idx="20">
                  <c:v>0.63</c:v>
                </c:pt>
                <c:pt idx="21">
                  <c:v>0.63</c:v>
                </c:pt>
                <c:pt idx="22">
                  <c:v>0.64</c:v>
                </c:pt>
                <c:pt idx="23">
                  <c:v>0.64</c:v>
                </c:pt>
                <c:pt idx="24">
                  <c:v>0.65</c:v>
                </c:pt>
                <c:pt idx="25">
                  <c:v>0.65</c:v>
                </c:pt>
                <c:pt idx="26">
                  <c:v>0.65</c:v>
                </c:pt>
                <c:pt idx="27">
                  <c:v>0.65</c:v>
                </c:pt>
                <c:pt idx="28">
                  <c:v>0.65</c:v>
                </c:pt>
                <c:pt idx="29">
                  <c:v>0.65</c:v>
                </c:pt>
                <c:pt idx="30">
                  <c:v>0.66</c:v>
                </c:pt>
                <c:pt idx="31">
                  <c:v>0.66</c:v>
                </c:pt>
                <c:pt idx="32">
                  <c:v>0.67</c:v>
                </c:pt>
                <c:pt idx="33">
                  <c:v>0.67</c:v>
                </c:pt>
                <c:pt idx="34">
                  <c:v>0.68</c:v>
                </c:pt>
                <c:pt idx="35">
                  <c:v>0.68</c:v>
                </c:pt>
                <c:pt idx="36">
                  <c:v>0.68</c:v>
                </c:pt>
                <c:pt idx="37">
                  <c:v>0.69</c:v>
                </c:pt>
                <c:pt idx="38">
                  <c:v>0.69</c:v>
                </c:pt>
                <c:pt idx="39">
                  <c:v>0.69</c:v>
                </c:pt>
                <c:pt idx="40">
                  <c:v>0.7</c:v>
                </c:pt>
                <c:pt idx="41">
                  <c:v>0.7</c:v>
                </c:pt>
                <c:pt idx="42">
                  <c:v>0.7</c:v>
                </c:pt>
                <c:pt idx="43">
                  <c:v>0.71</c:v>
                </c:pt>
                <c:pt idx="44">
                  <c:v>0.71</c:v>
                </c:pt>
                <c:pt idx="45">
                  <c:v>0.71</c:v>
                </c:pt>
                <c:pt idx="46">
                  <c:v>0.71</c:v>
                </c:pt>
                <c:pt idx="47">
                  <c:v>0.71</c:v>
                </c:pt>
                <c:pt idx="48">
                  <c:v>0.71</c:v>
                </c:pt>
                <c:pt idx="49">
                  <c:v>0.71</c:v>
                </c:pt>
                <c:pt idx="50">
                  <c:v>0.7</c:v>
                </c:pt>
                <c:pt idx="51">
                  <c:v>0.7</c:v>
                </c:pt>
                <c:pt idx="52">
                  <c:v>0.69</c:v>
                </c:pt>
                <c:pt idx="53">
                  <c:v>0.68</c:v>
                </c:pt>
                <c:pt idx="54">
                  <c:v>0.68</c:v>
                </c:pt>
                <c:pt idx="55">
                  <c:v>0.67</c:v>
                </c:pt>
                <c:pt idx="56">
                  <c:v>0.66</c:v>
                </c:pt>
                <c:pt idx="57">
                  <c:v>0.66</c:v>
                </c:pt>
                <c:pt idx="58">
                  <c:v>0.65</c:v>
                </c:pt>
                <c:pt idx="59">
                  <c:v>0.65</c:v>
                </c:pt>
                <c:pt idx="60">
                  <c:v>0.64</c:v>
                </c:pt>
                <c:pt idx="61">
                  <c:v>0.64</c:v>
                </c:pt>
                <c:pt idx="62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3-7341-B527-35E2EA0AA320}"/>
            </c:ext>
          </c:extLst>
        </c:ser>
        <c:ser>
          <c:idx val="2"/>
          <c:order val="2"/>
          <c:tx>
            <c:v>65+ ČR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'Věková struktura'!$K$4:$K$66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'Věková struktura'!$N$4:$N$66</c:f>
              <c:numCache>
                <c:formatCode>0%</c:formatCode>
                <c:ptCount val="63"/>
                <c:pt idx="0">
                  <c:v>0.09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0.11</c:v>
                </c:pt>
                <c:pt idx="7">
                  <c:v>0.11</c:v>
                </c:pt>
                <c:pt idx="8">
                  <c:v>0.11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0.14000000000000001</c:v>
                </c:pt>
                <c:pt idx="21">
                  <c:v>0.13</c:v>
                </c:pt>
                <c:pt idx="22">
                  <c:v>0.13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0.14000000000000001</c:v>
                </c:pt>
                <c:pt idx="39">
                  <c:v>0.14000000000000001</c:v>
                </c:pt>
                <c:pt idx="40">
                  <c:v>0.14000000000000001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0.14000000000000001</c:v>
                </c:pt>
                <c:pt idx="44">
                  <c:v>0.14000000000000001</c:v>
                </c:pt>
                <c:pt idx="45">
                  <c:v>0.14000000000000001</c:v>
                </c:pt>
                <c:pt idx="46">
                  <c:v>0.14000000000000001</c:v>
                </c:pt>
                <c:pt idx="47">
                  <c:v>0.14000000000000001</c:v>
                </c:pt>
                <c:pt idx="48">
                  <c:v>0.15</c:v>
                </c:pt>
                <c:pt idx="49">
                  <c:v>0.15</c:v>
                </c:pt>
                <c:pt idx="50">
                  <c:v>0.15</c:v>
                </c:pt>
                <c:pt idx="51">
                  <c:v>0.16</c:v>
                </c:pt>
                <c:pt idx="52">
                  <c:v>0.16</c:v>
                </c:pt>
                <c:pt idx="53">
                  <c:v>0.17</c:v>
                </c:pt>
                <c:pt idx="54">
                  <c:v>0.17</c:v>
                </c:pt>
                <c:pt idx="55">
                  <c:v>0.18</c:v>
                </c:pt>
                <c:pt idx="56">
                  <c:v>0.18</c:v>
                </c:pt>
                <c:pt idx="57">
                  <c:v>0.19</c:v>
                </c:pt>
                <c:pt idx="58">
                  <c:v>0.19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3-7341-B527-35E2EA0AA320}"/>
            </c:ext>
          </c:extLst>
        </c:ser>
        <c:ser>
          <c:idx val="3"/>
          <c:order val="3"/>
          <c:tx>
            <c:v>0–14 SR</c:v>
          </c:tx>
          <c:spPr>
            <a:ln w="28575" cap="rnd">
              <a:solidFill>
                <a:schemeClr val="accent4"/>
              </a:solidFill>
              <a:round/>
              <a:extLst>
                <a:ext uri="{C807C97D-BFC1-408E-A445-0C87EB9F89A2}">
                  <ask:lineSketchStyleProps xmlns:ask="http://schemas.microsoft.com/office/drawing/2018/sketchyshapes">
                    <ask:type>
                      <ask:lineSketchNone/>
                    </ask:type>
                  </ask:lineSketchStyleProps>
                </a:ext>
              </a:extLst>
            </a:ln>
            <a:effectLst/>
          </c:spPr>
          <c:marker>
            <c:symbol val="none"/>
          </c:marker>
          <c:cat>
            <c:numRef>
              <c:f>'Věková struktura'!$K$4:$K$66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'Věková struktura'!$P$4:$P$65</c:f>
              <c:numCache>
                <c:formatCode>0%</c:formatCode>
                <c:ptCount val="62"/>
                <c:pt idx="0">
                  <c:v>0.32</c:v>
                </c:pt>
                <c:pt idx="1">
                  <c:v>0.31</c:v>
                </c:pt>
                <c:pt idx="2">
                  <c:v>0.31</c:v>
                </c:pt>
                <c:pt idx="3">
                  <c:v>0.31</c:v>
                </c:pt>
                <c:pt idx="4">
                  <c:v>0.31</c:v>
                </c:pt>
                <c:pt idx="5">
                  <c:v>0.31</c:v>
                </c:pt>
                <c:pt idx="6">
                  <c:v>0.3</c:v>
                </c:pt>
                <c:pt idx="7">
                  <c:v>0.28999999999999998</c:v>
                </c:pt>
                <c:pt idx="8">
                  <c:v>0.28999999999999998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0.27</c:v>
                </c:pt>
                <c:pt idx="13">
                  <c:v>0.26</c:v>
                </c:pt>
                <c:pt idx="14">
                  <c:v>0.26</c:v>
                </c:pt>
                <c:pt idx="15">
                  <c:v>0.26</c:v>
                </c:pt>
                <c:pt idx="16">
                  <c:v>0.26</c:v>
                </c:pt>
                <c:pt idx="17">
                  <c:v>0.26</c:v>
                </c:pt>
                <c:pt idx="18">
                  <c:v>0.26</c:v>
                </c:pt>
                <c:pt idx="19">
                  <c:v>0.26</c:v>
                </c:pt>
                <c:pt idx="20">
                  <c:v>0.26</c:v>
                </c:pt>
                <c:pt idx="21">
                  <c:v>0.26</c:v>
                </c:pt>
                <c:pt idx="22">
                  <c:v>0.26</c:v>
                </c:pt>
                <c:pt idx="23">
                  <c:v>0.26</c:v>
                </c:pt>
                <c:pt idx="24">
                  <c:v>0.26</c:v>
                </c:pt>
                <c:pt idx="25">
                  <c:v>0.26</c:v>
                </c:pt>
                <c:pt idx="26">
                  <c:v>0.26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  <c:pt idx="30">
                  <c:v>0.25</c:v>
                </c:pt>
                <c:pt idx="31">
                  <c:v>0.25</c:v>
                </c:pt>
                <c:pt idx="32">
                  <c:v>0.25</c:v>
                </c:pt>
                <c:pt idx="33">
                  <c:v>0.24</c:v>
                </c:pt>
                <c:pt idx="34">
                  <c:v>0.24</c:v>
                </c:pt>
                <c:pt idx="35">
                  <c:v>0.23</c:v>
                </c:pt>
                <c:pt idx="36">
                  <c:v>0.22</c:v>
                </c:pt>
                <c:pt idx="37">
                  <c:v>0.22</c:v>
                </c:pt>
                <c:pt idx="38">
                  <c:v>0.21</c:v>
                </c:pt>
                <c:pt idx="39">
                  <c:v>0.2</c:v>
                </c:pt>
                <c:pt idx="40">
                  <c:v>0.2</c:v>
                </c:pt>
                <c:pt idx="41">
                  <c:v>0.19</c:v>
                </c:pt>
                <c:pt idx="42">
                  <c:v>0.19</c:v>
                </c:pt>
                <c:pt idx="43">
                  <c:v>0.18</c:v>
                </c:pt>
                <c:pt idx="44">
                  <c:v>0.18</c:v>
                </c:pt>
                <c:pt idx="45">
                  <c:v>0.17</c:v>
                </c:pt>
                <c:pt idx="46">
                  <c:v>0.17</c:v>
                </c:pt>
                <c:pt idx="47">
                  <c:v>0.16</c:v>
                </c:pt>
                <c:pt idx="48">
                  <c:v>0.16</c:v>
                </c:pt>
                <c:pt idx="49">
                  <c:v>0.16</c:v>
                </c:pt>
                <c:pt idx="50">
                  <c:v>0.15</c:v>
                </c:pt>
                <c:pt idx="51">
                  <c:v>0.15</c:v>
                </c:pt>
                <c:pt idx="52">
                  <c:v>0.15</c:v>
                </c:pt>
                <c:pt idx="53">
                  <c:v>0.15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0.16</c:v>
                </c:pt>
                <c:pt idx="59">
                  <c:v>0.16</c:v>
                </c:pt>
                <c:pt idx="60">
                  <c:v>0.16</c:v>
                </c:pt>
                <c:pt idx="61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D3-7341-B527-35E2EA0AA320}"/>
            </c:ext>
          </c:extLst>
        </c:ser>
        <c:ser>
          <c:idx val="4"/>
          <c:order val="4"/>
          <c:tx>
            <c:v>15–64 SR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'Věková struktura'!$K$4:$K$66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'Věková struktura'!$Q$4:$Q$65</c:f>
              <c:numCache>
                <c:formatCode>0%</c:formatCode>
                <c:ptCount val="62"/>
                <c:pt idx="0">
                  <c:v>0.62</c:v>
                </c:pt>
                <c:pt idx="1">
                  <c:v>0.62</c:v>
                </c:pt>
                <c:pt idx="2">
                  <c:v>0.61</c:v>
                </c:pt>
                <c:pt idx="3">
                  <c:v>0.61</c:v>
                </c:pt>
                <c:pt idx="4">
                  <c:v>0.62</c:v>
                </c:pt>
                <c:pt idx="5">
                  <c:v>0.62</c:v>
                </c:pt>
                <c:pt idx="6">
                  <c:v>0.62</c:v>
                </c:pt>
                <c:pt idx="7">
                  <c:v>0.62</c:v>
                </c:pt>
                <c:pt idx="8">
                  <c:v>0.63</c:v>
                </c:pt>
                <c:pt idx="9">
                  <c:v>0.63</c:v>
                </c:pt>
                <c:pt idx="10">
                  <c:v>0.63</c:v>
                </c:pt>
                <c:pt idx="11">
                  <c:v>0.64</c:v>
                </c:pt>
                <c:pt idx="12">
                  <c:v>0.64</c:v>
                </c:pt>
                <c:pt idx="13">
                  <c:v>0.64</c:v>
                </c:pt>
                <c:pt idx="14">
                  <c:v>0.64</c:v>
                </c:pt>
                <c:pt idx="15">
                  <c:v>0.64</c:v>
                </c:pt>
                <c:pt idx="16">
                  <c:v>0.64</c:v>
                </c:pt>
                <c:pt idx="17">
                  <c:v>0.64</c:v>
                </c:pt>
                <c:pt idx="18">
                  <c:v>0.64</c:v>
                </c:pt>
                <c:pt idx="19">
                  <c:v>0.63</c:v>
                </c:pt>
                <c:pt idx="20">
                  <c:v>0.63</c:v>
                </c:pt>
                <c:pt idx="21">
                  <c:v>0.64</c:v>
                </c:pt>
                <c:pt idx="22">
                  <c:v>0.64</c:v>
                </c:pt>
                <c:pt idx="23">
                  <c:v>0.64</c:v>
                </c:pt>
                <c:pt idx="24">
                  <c:v>0.64</c:v>
                </c:pt>
                <c:pt idx="25">
                  <c:v>0.64</c:v>
                </c:pt>
                <c:pt idx="26">
                  <c:v>0.64</c:v>
                </c:pt>
                <c:pt idx="27">
                  <c:v>0.64</c:v>
                </c:pt>
                <c:pt idx="28">
                  <c:v>0.64</c:v>
                </c:pt>
                <c:pt idx="29">
                  <c:v>0.64</c:v>
                </c:pt>
                <c:pt idx="30">
                  <c:v>0.64</c:v>
                </c:pt>
                <c:pt idx="31">
                  <c:v>0.65</c:v>
                </c:pt>
                <c:pt idx="32">
                  <c:v>0.65</c:v>
                </c:pt>
                <c:pt idx="33">
                  <c:v>0.65</c:v>
                </c:pt>
                <c:pt idx="34">
                  <c:v>0.66</c:v>
                </c:pt>
                <c:pt idx="35">
                  <c:v>0.66</c:v>
                </c:pt>
                <c:pt idx="36">
                  <c:v>0.67</c:v>
                </c:pt>
                <c:pt idx="37">
                  <c:v>0.67</c:v>
                </c:pt>
                <c:pt idx="38">
                  <c:v>0.68</c:v>
                </c:pt>
                <c:pt idx="39">
                  <c:v>0.68</c:v>
                </c:pt>
                <c:pt idx="40">
                  <c:v>0.69</c:v>
                </c:pt>
                <c:pt idx="41">
                  <c:v>0.69</c:v>
                </c:pt>
                <c:pt idx="42">
                  <c:v>0.7</c:v>
                </c:pt>
                <c:pt idx="43">
                  <c:v>0.7</c:v>
                </c:pt>
                <c:pt idx="44">
                  <c:v>0.71</c:v>
                </c:pt>
                <c:pt idx="45">
                  <c:v>0.71</c:v>
                </c:pt>
                <c:pt idx="46">
                  <c:v>0.72</c:v>
                </c:pt>
                <c:pt idx="47">
                  <c:v>0.72</c:v>
                </c:pt>
                <c:pt idx="48">
                  <c:v>0.72</c:v>
                </c:pt>
                <c:pt idx="49">
                  <c:v>0.72</c:v>
                </c:pt>
                <c:pt idx="50">
                  <c:v>0.72</c:v>
                </c:pt>
                <c:pt idx="51">
                  <c:v>0.72</c:v>
                </c:pt>
                <c:pt idx="52">
                  <c:v>0.72</c:v>
                </c:pt>
                <c:pt idx="53">
                  <c:v>0.72</c:v>
                </c:pt>
                <c:pt idx="54">
                  <c:v>0.71</c:v>
                </c:pt>
                <c:pt idx="55">
                  <c:v>0.71</c:v>
                </c:pt>
                <c:pt idx="56">
                  <c:v>0.7</c:v>
                </c:pt>
                <c:pt idx="57">
                  <c:v>0.7</c:v>
                </c:pt>
                <c:pt idx="58">
                  <c:v>0.69</c:v>
                </c:pt>
                <c:pt idx="59">
                  <c:v>0.68</c:v>
                </c:pt>
                <c:pt idx="60">
                  <c:v>0.68</c:v>
                </c:pt>
                <c:pt idx="61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D3-7341-B527-35E2EA0AA320}"/>
            </c:ext>
          </c:extLst>
        </c:ser>
        <c:ser>
          <c:idx val="5"/>
          <c:order val="5"/>
          <c:tx>
            <c:v>65+ SR</c:v>
          </c:tx>
          <c:spPr>
            <a:ln w="28575" cap="rnd">
              <a:solidFill>
                <a:schemeClr val="accent6"/>
              </a:solidFill>
              <a:round/>
              <a:extLst>
                <a:ext uri="{C807C97D-BFC1-408E-A445-0C87EB9F89A2}">
                  <ask:lineSketchStyleProps xmlns:ask="http://schemas.microsoft.com/office/drawing/2018/sketchyshapes">
                    <ask:type>
                      <ask:lineSketchNone/>
                    </ask:type>
                  </ask:lineSketchStyleProps>
                </a:ext>
              </a:extLst>
            </a:ln>
            <a:effectLst/>
          </c:spPr>
          <c:marker>
            <c:symbol val="none"/>
          </c:marker>
          <c:cat>
            <c:numRef>
              <c:f>'Věková struktura'!$K$4:$K$66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'Věková struktura'!$R$4:$R$65</c:f>
              <c:numCache>
                <c:formatCode>0%</c:formatCode>
                <c:ptCount val="62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0.09</c:v>
                </c:pt>
                <c:pt idx="25">
                  <c:v>0.09</c:v>
                </c:pt>
                <c:pt idx="26">
                  <c:v>0.09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0.11</c:v>
                </c:pt>
                <c:pt idx="34">
                  <c:v>0.11</c:v>
                </c:pt>
                <c:pt idx="35">
                  <c:v>0.11</c:v>
                </c:pt>
                <c:pt idx="36">
                  <c:v>0.11</c:v>
                </c:pt>
                <c:pt idx="37">
                  <c:v>0.11</c:v>
                </c:pt>
                <c:pt idx="38">
                  <c:v>0.11</c:v>
                </c:pt>
                <c:pt idx="39">
                  <c:v>0.11</c:v>
                </c:pt>
                <c:pt idx="40">
                  <c:v>0.11</c:v>
                </c:pt>
                <c:pt idx="41">
                  <c:v>0.11</c:v>
                </c:pt>
                <c:pt idx="42">
                  <c:v>0.11</c:v>
                </c:pt>
                <c:pt idx="43">
                  <c:v>0.11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0.13</c:v>
                </c:pt>
                <c:pt idx="54">
                  <c:v>0.14000000000000001</c:v>
                </c:pt>
                <c:pt idx="55">
                  <c:v>0.14000000000000001</c:v>
                </c:pt>
                <c:pt idx="56">
                  <c:v>0.14000000000000001</c:v>
                </c:pt>
                <c:pt idx="57">
                  <c:v>0.15</c:v>
                </c:pt>
                <c:pt idx="58">
                  <c:v>0.16</c:v>
                </c:pt>
                <c:pt idx="59">
                  <c:v>0.16</c:v>
                </c:pt>
                <c:pt idx="60">
                  <c:v>0.17</c:v>
                </c:pt>
                <c:pt idx="61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D3-7341-B527-35E2EA0AA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44287"/>
        <c:axId val="194817519"/>
      </c:lineChart>
      <c:catAx>
        <c:axId val="9934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4817519"/>
        <c:crosses val="autoZero"/>
        <c:auto val="1"/>
        <c:lblAlgn val="ctr"/>
        <c:lblOffset val="100"/>
        <c:tickLblSkip val="3"/>
        <c:noMultiLvlLbl val="0"/>
      </c:catAx>
      <c:valAx>
        <c:axId val="194817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9344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'Vzdělanostní struktura'!$B$3</c:f>
              <c:strCache>
                <c:ptCount val="1"/>
                <c:pt idx="0">
                  <c:v>ČR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'Vzdělanostní struktura'!$A$4:$A$27</c:f>
              <c:numCache>
                <c:formatCode>General</c:formatCode>
                <c:ptCount val="2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</c:numCache>
            </c:numRef>
          </c:cat>
          <c:val>
            <c:numRef>
              <c:f>'Vzdělanostní struktura'!$B$4:$B$27</c:f>
              <c:numCache>
                <c:formatCode>0.00</c:formatCode>
                <c:ptCount val="24"/>
                <c:pt idx="0">
                  <c:v>8.5</c:v>
                </c:pt>
                <c:pt idx="1">
                  <c:v>9</c:v>
                </c:pt>
                <c:pt idx="2">
                  <c:v>9.5</c:v>
                </c:pt>
                <c:pt idx="3">
                  <c:v>9.6999999999999993</c:v>
                </c:pt>
                <c:pt idx="4">
                  <c:v>9.9</c:v>
                </c:pt>
                <c:pt idx="5">
                  <c:v>10</c:v>
                </c:pt>
                <c:pt idx="6">
                  <c:v>10.4</c:v>
                </c:pt>
                <c:pt idx="7">
                  <c:v>11</c:v>
                </c:pt>
                <c:pt idx="8">
                  <c:v>11.4</c:v>
                </c:pt>
                <c:pt idx="9">
                  <c:v>11.6</c:v>
                </c:pt>
                <c:pt idx="10">
                  <c:v>12.4</c:v>
                </c:pt>
                <c:pt idx="11">
                  <c:v>13.4</c:v>
                </c:pt>
                <c:pt idx="12">
                  <c:v>14.5</c:v>
                </c:pt>
                <c:pt idx="13">
                  <c:v>15.8</c:v>
                </c:pt>
                <c:pt idx="14">
                  <c:v>17</c:v>
                </c:pt>
                <c:pt idx="15">
                  <c:v>18.100000000000001</c:v>
                </c:pt>
                <c:pt idx="16">
                  <c:v>19.100000000000001</c:v>
                </c:pt>
                <c:pt idx="17">
                  <c:v>19.8</c:v>
                </c:pt>
                <c:pt idx="18">
                  <c:v>20.6</c:v>
                </c:pt>
                <c:pt idx="19">
                  <c:v>21.4</c:v>
                </c:pt>
                <c:pt idx="20">
                  <c:v>21.7</c:v>
                </c:pt>
                <c:pt idx="21">
                  <c:v>21.6</c:v>
                </c:pt>
                <c:pt idx="22">
                  <c:v>22.1</c:v>
                </c:pt>
                <c:pt idx="23">
                  <c:v>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A-EB48-95F9-6D34254DDED8}"/>
            </c:ext>
          </c:extLst>
        </c:ser>
        <c:ser>
          <c:idx val="1"/>
          <c:order val="1"/>
          <c:tx>
            <c:strRef>
              <c:f>'Vzdělanostní struktura'!$C$3</c:f>
              <c:strCache>
                <c:ptCount val="1"/>
                <c:pt idx="0">
                  <c:v>SR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'Vzdělanostní struktura'!$A$4:$A$27</c:f>
              <c:numCache>
                <c:formatCode>General</c:formatCode>
                <c:ptCount val="2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</c:numCache>
            </c:numRef>
          </c:cat>
          <c:val>
            <c:numRef>
              <c:f>'Vzdělanostní struktura'!$C$4:$C$27</c:f>
              <c:numCache>
                <c:formatCode>0.00</c:formatCode>
                <c:ptCount val="24"/>
                <c:pt idx="0">
                  <c:v>8.1</c:v>
                </c:pt>
                <c:pt idx="1">
                  <c:v>7.7</c:v>
                </c:pt>
                <c:pt idx="2">
                  <c:v>8.1999999999999993</c:v>
                </c:pt>
                <c:pt idx="3">
                  <c:v>8.6</c:v>
                </c:pt>
                <c:pt idx="4">
                  <c:v>8.8000000000000007</c:v>
                </c:pt>
                <c:pt idx="5">
                  <c:v>9.6</c:v>
                </c:pt>
                <c:pt idx="6">
                  <c:v>10.4</c:v>
                </c:pt>
                <c:pt idx="7">
                  <c:v>11.4</c:v>
                </c:pt>
                <c:pt idx="8">
                  <c:v>11.9</c:v>
                </c:pt>
                <c:pt idx="9">
                  <c:v>11.9</c:v>
                </c:pt>
                <c:pt idx="10">
                  <c:v>12.3</c:v>
                </c:pt>
                <c:pt idx="11">
                  <c:v>13.4</c:v>
                </c:pt>
                <c:pt idx="12">
                  <c:v>15.1</c:v>
                </c:pt>
                <c:pt idx="13">
                  <c:v>16.399999999999999</c:v>
                </c:pt>
                <c:pt idx="14">
                  <c:v>17</c:v>
                </c:pt>
                <c:pt idx="15">
                  <c:v>17.7</c:v>
                </c:pt>
                <c:pt idx="16">
                  <c:v>18.100000000000001</c:v>
                </c:pt>
                <c:pt idx="17">
                  <c:v>18.899999999999999</c:v>
                </c:pt>
                <c:pt idx="18">
                  <c:v>19.7</c:v>
                </c:pt>
                <c:pt idx="19">
                  <c:v>20.7</c:v>
                </c:pt>
                <c:pt idx="20">
                  <c:v>22</c:v>
                </c:pt>
                <c:pt idx="21">
                  <c:v>23.1</c:v>
                </c:pt>
                <c:pt idx="22">
                  <c:v>23.9</c:v>
                </c:pt>
                <c:pt idx="23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A-EB48-95F9-6D34254DD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612703"/>
        <c:axId val="193454543"/>
      </c:lineChart>
      <c:catAx>
        <c:axId val="19361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3454543"/>
        <c:crosses val="autoZero"/>
        <c:auto val="1"/>
        <c:lblAlgn val="ctr"/>
        <c:lblOffset val="100"/>
        <c:noMultiLvlLbl val="0"/>
      </c:catAx>
      <c:valAx>
        <c:axId val="193454543"/>
        <c:scaling>
          <c:orientation val="minMax"/>
          <c:max val="2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93612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423333</xdr:colOff>
      <xdr:row>1</xdr:row>
      <xdr:rowOff>27239</xdr:rowOff>
    </xdr:from>
    <xdr:to>
      <xdr:col>18</xdr:col>
      <xdr:colOff>128840</xdr:colOff>
      <xdr:row>16</xdr:row>
      <xdr:rowOff>55218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984E816-12E5-6743-56D7-9B114DF2AC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419653</xdr:colOff>
      <xdr:row>17</xdr:row>
      <xdr:rowOff>82459</xdr:rowOff>
    </xdr:from>
    <xdr:to>
      <xdr:col>18</xdr:col>
      <xdr:colOff>165652</xdr:colOff>
      <xdr:row>33</xdr:row>
      <xdr:rowOff>128841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0A2D429-1D5A-40E0-98EC-0B0CF27F74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599768</xdr:colOff>
      <xdr:row>39</xdr:row>
      <xdr:rowOff>62271</xdr:rowOff>
    </xdr:from>
    <xdr:to>
      <xdr:col>18</xdr:col>
      <xdr:colOff>23904</xdr:colOff>
      <xdr:row>68</xdr:row>
      <xdr:rowOff>142390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1C4BCA6-8F0C-3B42-9389-665E2A90C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512010</xdr:colOff>
      <xdr:row>70</xdr:row>
      <xdr:rowOff>168443</xdr:rowOff>
    </xdr:from>
    <xdr:to>
      <xdr:col>17</xdr:col>
      <xdr:colOff>268705</xdr:colOff>
      <xdr:row>92</xdr:row>
      <xdr:rowOff>193843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D1F8669-25B9-E937-FFAC-D26FF5C511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39077</xdr:colOff>
      <xdr:row>27</xdr:row>
      <xdr:rowOff>0</xdr:rowOff>
    </xdr:from>
    <xdr:to>
      <xdr:col>14</xdr:col>
      <xdr:colOff>39077</xdr:colOff>
      <xdr:row>43</xdr:row>
      <xdr:rowOff>39077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DAC5524-05E2-4E48-ABCE-4580D675E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171917</xdr:colOff>
      <xdr:row>12</xdr:row>
      <xdr:rowOff>40341</xdr:rowOff>
    </xdr:from>
    <xdr:to>
      <xdr:col>26</xdr:col>
      <xdr:colOff>485183</xdr:colOff>
      <xdr:row>27</xdr:row>
      <xdr:rowOff>147353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A964654-244E-D6A1-3977-BC71AF80B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527538</xdr:colOff>
      <xdr:row>27</xdr:row>
      <xdr:rowOff>181706</xdr:rowOff>
    </xdr:from>
    <xdr:to>
      <xdr:col>24</xdr:col>
      <xdr:colOff>0</xdr:colOff>
      <xdr:row>47</xdr:row>
      <xdr:rowOff>175845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24D6DC4-87EB-CEE5-BC48-EE7D85950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660400</xdr:colOff>
      <xdr:row>5</xdr:row>
      <xdr:rowOff>101600</xdr:rowOff>
    </xdr:from>
    <xdr:to>
      <xdr:col>34</xdr:col>
      <xdr:colOff>609600</xdr:colOff>
      <xdr:row>43</xdr:row>
      <xdr:rowOff>101600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CF94C5D-579F-2792-56AE-4953DEC4BA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2</xdr:row>
      <xdr:rowOff>146050</xdr:rowOff>
    </xdr:from>
    <xdr:to>
      <xdr:col>9</xdr:col>
      <xdr:colOff>25400</xdr:colOff>
      <xdr:row>16</xdr:row>
      <xdr:rowOff>44450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E1F6C63-E88E-DE8E-1396-03CC37CBC2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431800</xdr:colOff>
      <xdr:row>2</xdr:row>
      <xdr:rowOff>171450</xdr:rowOff>
    </xdr:from>
    <xdr:to>
      <xdr:col>15</xdr:col>
      <xdr:colOff>647700</xdr:colOff>
      <xdr:row>17</xdr:row>
      <xdr:rowOff>12700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9EA0B39-7752-3526-4C21-044D950161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444500</xdr:colOff>
      <xdr:row>17</xdr:row>
      <xdr:rowOff>196850</xdr:rowOff>
    </xdr:from>
    <xdr:to>
      <xdr:col>15</xdr:col>
      <xdr:colOff>698500</xdr:colOff>
      <xdr:row>31</xdr:row>
      <xdr:rowOff>177800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5C33F5E-AD40-48C6-774F-F394F9350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292100</xdr:colOff>
      <xdr:row>33</xdr:row>
      <xdr:rowOff>31750</xdr:rowOff>
    </xdr:from>
    <xdr:to>
      <xdr:col>5</xdr:col>
      <xdr:colOff>736600</xdr:colOff>
      <xdr:row>46</xdr:row>
      <xdr:rowOff>133350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8782123F-973D-6FE3-69CC-5DD4F68031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76200</xdr:colOff>
      <xdr:row>33</xdr:row>
      <xdr:rowOff>31750</xdr:rowOff>
    </xdr:from>
    <xdr:to>
      <xdr:col>11</xdr:col>
      <xdr:colOff>520700</xdr:colOff>
      <xdr:row>46</xdr:row>
      <xdr:rowOff>133350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14CA71EC-0B68-5E3A-BE73-FF54299BAD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117145</xdr:colOff>
      <xdr:row>33</xdr:row>
      <xdr:rowOff>101323</xdr:rowOff>
    </xdr:from>
    <xdr:to>
      <xdr:col>8</xdr:col>
      <xdr:colOff>599953</xdr:colOff>
      <xdr:row>51</xdr:row>
      <xdr:rowOff>98824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1EE8F78-DAE7-1D9D-D515-ABEDF59A4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80503</xdr:colOff>
      <xdr:row>33</xdr:row>
      <xdr:rowOff>175718</xdr:rowOff>
    </xdr:from>
    <xdr:to>
      <xdr:col>19</xdr:col>
      <xdr:colOff>489680</xdr:colOff>
      <xdr:row>53</xdr:row>
      <xdr:rowOff>94938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5CE2EFE-E020-2D29-159E-34B497858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495937</xdr:colOff>
      <xdr:row>2</xdr:row>
      <xdr:rowOff>162220</xdr:rowOff>
    </xdr:from>
    <xdr:to>
      <xdr:col>19</xdr:col>
      <xdr:colOff>648336</xdr:colOff>
      <xdr:row>18</xdr:row>
      <xdr:rowOff>73622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FCE5FDA-1EBC-1453-FE07-F2FACC20C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277474</xdr:colOff>
      <xdr:row>26</xdr:row>
      <xdr:rowOff>38849</xdr:rowOff>
    </xdr:from>
    <xdr:to>
      <xdr:col>19</xdr:col>
      <xdr:colOff>691736</xdr:colOff>
      <xdr:row>40</xdr:row>
      <xdr:rowOff>30381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0391128-6053-BFD2-4689-48F24F5D9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758312</xdr:colOff>
      <xdr:row>17</xdr:row>
      <xdr:rowOff>54364</xdr:rowOff>
    </xdr:from>
    <xdr:to>
      <xdr:col>11</xdr:col>
      <xdr:colOff>482031</xdr:colOff>
      <xdr:row>41</xdr:row>
      <xdr:rowOff>66841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53498F5-A257-2FC7-72E7-A273DD21AC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1072-95AD-2B4A-A4AA-43767F8B09A8}">
  <dimension ref="A1:J20"/>
  <sheetViews>
    <sheetView tabSelected="1" zoomScale="69" workbookViewId="0">
      <selection activeCell="H26" sqref="H26"/>
    </sheetView>
  </sheetViews>
  <sheetFormatPr baseColWidth="10" defaultRowHeight="16" x14ac:dyDescent="0.2"/>
  <sheetData>
    <row r="1" spans="1:10" x14ac:dyDescent="0.2">
      <c r="A1" s="1" t="s">
        <v>118</v>
      </c>
      <c r="B1" s="1" t="s">
        <v>0</v>
      </c>
      <c r="C1" s="1" t="s">
        <v>1</v>
      </c>
      <c r="D1" s="1" t="s">
        <v>2</v>
      </c>
    </row>
    <row r="2" spans="1:10" x14ac:dyDescent="0.2">
      <c r="A2" s="12" t="s">
        <v>119</v>
      </c>
      <c r="B2" s="13"/>
      <c r="F2" s="12" t="s">
        <v>120</v>
      </c>
      <c r="G2" s="13"/>
    </row>
    <row r="3" spans="1:10" x14ac:dyDescent="0.2">
      <c r="A3" s="16" t="s">
        <v>21</v>
      </c>
      <c r="B3" s="12" t="s">
        <v>31</v>
      </c>
      <c r="C3" s="12" t="s">
        <v>122</v>
      </c>
      <c r="D3" s="12" t="s">
        <v>121</v>
      </c>
      <c r="F3" s="16" t="s">
        <v>21</v>
      </c>
      <c r="G3" s="12" t="s">
        <v>31</v>
      </c>
      <c r="H3" s="12" t="s">
        <v>122</v>
      </c>
      <c r="I3" s="12" t="s">
        <v>121</v>
      </c>
      <c r="J3" s="13"/>
    </row>
    <row r="4" spans="1:10" x14ac:dyDescent="0.2">
      <c r="A4" s="12">
        <v>2005</v>
      </c>
      <c r="B4">
        <v>26</v>
      </c>
      <c r="C4">
        <v>32.5</v>
      </c>
      <c r="D4">
        <v>46</v>
      </c>
      <c r="F4" s="12">
        <v>2005</v>
      </c>
      <c r="G4">
        <v>26.2</v>
      </c>
      <c r="H4">
        <v>31.7</v>
      </c>
      <c r="I4">
        <v>45.2</v>
      </c>
    </row>
    <row r="5" spans="1:10" x14ac:dyDescent="0.2">
      <c r="A5" s="12">
        <v>2006</v>
      </c>
      <c r="B5">
        <v>25.3</v>
      </c>
      <c r="C5">
        <v>31.7</v>
      </c>
      <c r="D5">
        <v>45.2</v>
      </c>
      <c r="F5" s="12">
        <v>2006</v>
      </c>
      <c r="G5">
        <v>28.1</v>
      </c>
      <c r="H5">
        <v>32.299999999999997</v>
      </c>
      <c r="I5">
        <v>44.7</v>
      </c>
    </row>
    <row r="6" spans="1:10" x14ac:dyDescent="0.2">
      <c r="A6" s="12">
        <v>2007</v>
      </c>
      <c r="B6">
        <v>25.3</v>
      </c>
      <c r="C6">
        <v>31.3</v>
      </c>
      <c r="D6">
        <v>44.9</v>
      </c>
      <c r="F6" s="12">
        <v>2007</v>
      </c>
      <c r="G6">
        <v>24.5</v>
      </c>
      <c r="H6">
        <v>28.2</v>
      </c>
      <c r="I6">
        <v>42.2</v>
      </c>
    </row>
    <row r="7" spans="1:10" x14ac:dyDescent="0.2">
      <c r="A7" s="12">
        <v>2008</v>
      </c>
      <c r="B7">
        <v>24.7</v>
      </c>
      <c r="C7">
        <v>30.5</v>
      </c>
      <c r="D7">
        <v>44.1</v>
      </c>
      <c r="F7" s="12">
        <v>2008</v>
      </c>
      <c r="G7">
        <v>23.7</v>
      </c>
      <c r="H7">
        <v>27.3</v>
      </c>
      <c r="I7">
        <v>41.1</v>
      </c>
    </row>
    <row r="8" spans="1:10" x14ac:dyDescent="0.2">
      <c r="A8" s="12">
        <v>2009</v>
      </c>
      <c r="B8">
        <v>25.1</v>
      </c>
      <c r="C8">
        <v>30</v>
      </c>
      <c r="D8">
        <v>43.7</v>
      </c>
      <c r="F8" s="12">
        <v>2009</v>
      </c>
      <c r="G8">
        <v>24.8</v>
      </c>
      <c r="H8">
        <v>28.3</v>
      </c>
      <c r="I8">
        <v>41.3</v>
      </c>
    </row>
    <row r="9" spans="1:10" x14ac:dyDescent="0.2">
      <c r="A9" s="12">
        <v>2010</v>
      </c>
      <c r="B9">
        <v>24.9</v>
      </c>
      <c r="C9">
        <v>29.8</v>
      </c>
      <c r="D9">
        <v>43.8</v>
      </c>
      <c r="F9" s="12">
        <v>2010</v>
      </c>
      <c r="G9">
        <v>25.9</v>
      </c>
      <c r="H9">
        <v>30</v>
      </c>
      <c r="I9">
        <v>43.3</v>
      </c>
    </row>
    <row r="10" spans="1:10" x14ac:dyDescent="0.2">
      <c r="A10" s="12">
        <v>2011</v>
      </c>
      <c r="B10">
        <v>25.2</v>
      </c>
      <c r="C10">
        <v>29.6</v>
      </c>
      <c r="D10">
        <v>44.1</v>
      </c>
      <c r="F10" s="12">
        <v>2011</v>
      </c>
      <c r="G10">
        <v>25.7</v>
      </c>
      <c r="H10">
        <v>29.9</v>
      </c>
      <c r="I10">
        <v>42.9</v>
      </c>
    </row>
    <row r="11" spans="1:10" x14ac:dyDescent="0.2">
      <c r="A11" s="12">
        <v>2012</v>
      </c>
      <c r="B11">
        <v>24.9</v>
      </c>
      <c r="C11">
        <v>29.1</v>
      </c>
      <c r="D11">
        <v>44.5</v>
      </c>
      <c r="F11" s="12">
        <v>2012</v>
      </c>
      <c r="G11">
        <v>25.3</v>
      </c>
      <c r="H11">
        <v>29.1</v>
      </c>
      <c r="I11">
        <v>42.1</v>
      </c>
    </row>
    <row r="12" spans="1:10" x14ac:dyDescent="0.2">
      <c r="A12" s="12">
        <v>2013</v>
      </c>
      <c r="B12">
        <v>24.6</v>
      </c>
      <c r="C12">
        <v>28.8</v>
      </c>
      <c r="D12">
        <v>44.1</v>
      </c>
      <c r="F12" s="12">
        <v>2013</v>
      </c>
      <c r="G12">
        <v>24.2</v>
      </c>
      <c r="H12">
        <v>28.3</v>
      </c>
      <c r="I12">
        <v>41.3</v>
      </c>
    </row>
    <row r="13" spans="1:10" x14ac:dyDescent="0.2">
      <c r="A13" s="12">
        <v>2014</v>
      </c>
      <c r="B13">
        <v>25.1</v>
      </c>
      <c r="C13">
        <v>29.6</v>
      </c>
      <c r="D13">
        <v>45</v>
      </c>
      <c r="F13" s="12">
        <v>2014</v>
      </c>
      <c r="G13">
        <v>26.1</v>
      </c>
      <c r="H13">
        <v>30</v>
      </c>
      <c r="I13">
        <v>42.8</v>
      </c>
    </row>
    <row r="14" spans="1:10" x14ac:dyDescent="0.2">
      <c r="A14" s="12">
        <v>2015</v>
      </c>
      <c r="B14">
        <v>25</v>
      </c>
      <c r="C14">
        <v>29.4</v>
      </c>
      <c r="D14">
        <v>44.9</v>
      </c>
      <c r="F14" s="12">
        <v>2015</v>
      </c>
      <c r="G14">
        <v>23.7</v>
      </c>
      <c r="H14">
        <v>27.3</v>
      </c>
      <c r="I14">
        <v>40.4</v>
      </c>
    </row>
    <row r="15" spans="1:10" x14ac:dyDescent="0.2">
      <c r="A15" s="12">
        <v>2016</v>
      </c>
      <c r="B15">
        <v>25.1</v>
      </c>
      <c r="C15">
        <v>29.2</v>
      </c>
      <c r="D15">
        <v>44.9</v>
      </c>
      <c r="F15" s="12">
        <v>2016</v>
      </c>
      <c r="G15">
        <v>24.3</v>
      </c>
      <c r="H15">
        <v>27.7</v>
      </c>
      <c r="I15">
        <v>41.2</v>
      </c>
    </row>
    <row r="16" spans="1:10" x14ac:dyDescent="0.2">
      <c r="A16" s="12">
        <v>2017</v>
      </c>
      <c r="B16">
        <v>24.5</v>
      </c>
      <c r="C16">
        <v>28.2</v>
      </c>
      <c r="D16">
        <v>43.7</v>
      </c>
      <c r="F16" s="12">
        <v>2017</v>
      </c>
      <c r="G16">
        <v>23.2</v>
      </c>
      <c r="H16">
        <v>26.2</v>
      </c>
      <c r="I16">
        <v>39.299999999999997</v>
      </c>
    </row>
    <row r="17" spans="1:9" x14ac:dyDescent="0.2">
      <c r="A17" s="12">
        <v>2018</v>
      </c>
      <c r="B17">
        <v>24</v>
      </c>
      <c r="C17">
        <v>27.3</v>
      </c>
      <c r="D17">
        <v>42.4</v>
      </c>
      <c r="F17" s="12">
        <v>2018</v>
      </c>
      <c r="G17">
        <v>20.9</v>
      </c>
      <c r="H17">
        <v>24.3</v>
      </c>
      <c r="I17">
        <v>37.200000000000003</v>
      </c>
    </row>
    <row r="18" spans="1:9" x14ac:dyDescent="0.2">
      <c r="A18" s="12">
        <v>2019</v>
      </c>
      <c r="B18">
        <v>24</v>
      </c>
      <c r="C18">
        <v>27.4</v>
      </c>
      <c r="D18">
        <v>42.1</v>
      </c>
      <c r="F18" s="12">
        <v>2019</v>
      </c>
      <c r="G18">
        <v>22.8</v>
      </c>
      <c r="H18">
        <v>26.4</v>
      </c>
      <c r="I18">
        <v>39.1</v>
      </c>
    </row>
    <row r="19" spans="1:9" x14ac:dyDescent="0.2">
      <c r="A19" s="12">
        <v>2020</v>
      </c>
      <c r="B19">
        <v>24.2</v>
      </c>
      <c r="C19">
        <v>27.5</v>
      </c>
      <c r="D19">
        <v>42.3</v>
      </c>
      <c r="F19" s="12">
        <v>2020</v>
      </c>
      <c r="G19">
        <v>20.9</v>
      </c>
      <c r="H19">
        <v>24.9</v>
      </c>
      <c r="I19">
        <v>38.1</v>
      </c>
    </row>
    <row r="20" spans="1:9" x14ac:dyDescent="0.2">
      <c r="A20" s="12">
        <v>2021</v>
      </c>
      <c r="B20">
        <v>24.8</v>
      </c>
      <c r="C20">
        <v>28.7</v>
      </c>
      <c r="D20">
        <v>44.1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D2A2-759D-BA47-BE36-C6D435D8A47C}">
  <dimension ref="A1:AF83"/>
  <sheetViews>
    <sheetView zoomScale="50" workbookViewId="0">
      <selection activeCell="V53" sqref="V53"/>
    </sheetView>
  </sheetViews>
  <sheetFormatPr baseColWidth="10" defaultRowHeight="16" x14ac:dyDescent="0.2"/>
  <cols>
    <col min="53" max="53" width="11.83203125" bestFit="1" customWidth="1"/>
  </cols>
  <sheetData>
    <row r="1" spans="1:32" x14ac:dyDescent="0.2">
      <c r="A1" s="12" t="s">
        <v>135</v>
      </c>
      <c r="B1" s="12"/>
      <c r="C1" s="12"/>
      <c r="E1" s="12" t="s">
        <v>15</v>
      </c>
      <c r="H1" s="1" t="s">
        <v>3</v>
      </c>
      <c r="I1" s="1"/>
      <c r="Q1" s="1" t="s">
        <v>4</v>
      </c>
    </row>
    <row r="2" spans="1:32" x14ac:dyDescent="0.2">
      <c r="A2" s="12" t="s">
        <v>21</v>
      </c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21</v>
      </c>
      <c r="M2" s="12" t="s">
        <v>5</v>
      </c>
      <c r="N2" s="12" t="s">
        <v>6</v>
      </c>
      <c r="O2" s="12" t="s">
        <v>7</v>
      </c>
      <c r="P2" s="12" t="s">
        <v>8</v>
      </c>
      <c r="Q2" s="12" t="s">
        <v>9</v>
      </c>
      <c r="R2" s="12" t="s">
        <v>10</v>
      </c>
      <c r="S2" s="12" t="s">
        <v>11</v>
      </c>
      <c r="T2" s="12" t="s">
        <v>12</v>
      </c>
      <c r="U2" s="12" t="s">
        <v>13</v>
      </c>
      <c r="V2" s="12" t="s">
        <v>14</v>
      </c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12">
        <v>2005</v>
      </c>
      <c r="B3">
        <v>2495</v>
      </c>
      <c r="C3">
        <v>3094</v>
      </c>
      <c r="D3">
        <v>3507</v>
      </c>
      <c r="E3">
        <v>3843</v>
      </c>
      <c r="F3">
        <v>4233</v>
      </c>
      <c r="G3">
        <v>4707</v>
      </c>
      <c r="H3">
        <v>5304</v>
      </c>
      <c r="I3">
        <v>6132</v>
      </c>
      <c r="J3">
        <v>7481</v>
      </c>
      <c r="L3" s="12">
        <v>2005</v>
      </c>
      <c r="M3">
        <v>4</v>
      </c>
      <c r="N3">
        <v>5.8</v>
      </c>
      <c r="O3">
        <v>6.9</v>
      </c>
      <c r="P3">
        <v>7.5</v>
      </c>
      <c r="Q3">
        <v>8.4</v>
      </c>
      <c r="R3">
        <v>9.1999999999999993</v>
      </c>
      <c r="S3">
        <v>10.4</v>
      </c>
      <c r="T3">
        <v>11.8</v>
      </c>
      <c r="U3">
        <v>13.8</v>
      </c>
      <c r="V3">
        <v>22.2</v>
      </c>
    </row>
    <row r="4" spans="1:32" x14ac:dyDescent="0.2">
      <c r="A4" s="12">
        <v>2006</v>
      </c>
      <c r="B4">
        <v>2891</v>
      </c>
      <c r="C4">
        <v>3470</v>
      </c>
      <c r="D4">
        <v>3936</v>
      </c>
      <c r="E4">
        <v>4338</v>
      </c>
      <c r="F4">
        <v>4802</v>
      </c>
      <c r="G4">
        <v>5274</v>
      </c>
      <c r="H4">
        <v>5927</v>
      </c>
      <c r="I4">
        <v>6757</v>
      </c>
      <c r="J4">
        <v>8249</v>
      </c>
      <c r="L4" s="12">
        <v>2006</v>
      </c>
      <c r="M4">
        <v>4.2</v>
      </c>
      <c r="N4">
        <v>5.9</v>
      </c>
      <c r="O4">
        <v>6.9</v>
      </c>
      <c r="P4">
        <v>7.6</v>
      </c>
      <c r="Q4">
        <v>8.4</v>
      </c>
      <c r="R4">
        <v>9.3000000000000007</v>
      </c>
      <c r="S4">
        <v>10.4</v>
      </c>
      <c r="T4">
        <v>11.6</v>
      </c>
      <c r="U4">
        <v>13.8</v>
      </c>
      <c r="V4">
        <v>21.9</v>
      </c>
    </row>
    <row r="5" spans="1:32" x14ac:dyDescent="0.2">
      <c r="A5" s="12">
        <v>2007</v>
      </c>
      <c r="B5">
        <v>3286</v>
      </c>
      <c r="C5">
        <v>3968</v>
      </c>
      <c r="D5">
        <v>4462</v>
      </c>
      <c r="E5">
        <v>4901</v>
      </c>
      <c r="F5">
        <v>5423</v>
      </c>
      <c r="G5">
        <v>6035</v>
      </c>
      <c r="H5">
        <v>6736</v>
      </c>
      <c r="I5">
        <v>7724</v>
      </c>
      <c r="J5">
        <v>9484</v>
      </c>
      <c r="L5" s="12">
        <v>2007</v>
      </c>
      <c r="M5">
        <v>4.2</v>
      </c>
      <c r="N5">
        <v>6</v>
      </c>
      <c r="O5">
        <v>6.9</v>
      </c>
      <c r="P5">
        <v>7.6</v>
      </c>
      <c r="Q5">
        <v>8.4</v>
      </c>
      <c r="R5">
        <v>9.3000000000000007</v>
      </c>
      <c r="S5">
        <v>10.4</v>
      </c>
      <c r="T5">
        <v>11.7</v>
      </c>
      <c r="U5">
        <v>13.8</v>
      </c>
      <c r="V5">
        <v>21.8</v>
      </c>
    </row>
    <row r="6" spans="1:32" x14ac:dyDescent="0.2">
      <c r="A6" s="12">
        <v>2008</v>
      </c>
      <c r="B6">
        <v>3717</v>
      </c>
      <c r="C6">
        <v>4463</v>
      </c>
      <c r="D6">
        <v>5009</v>
      </c>
      <c r="E6">
        <v>5506</v>
      </c>
      <c r="F6">
        <v>6068</v>
      </c>
      <c r="G6">
        <v>6656</v>
      </c>
      <c r="H6">
        <v>7426</v>
      </c>
      <c r="I6">
        <v>8467</v>
      </c>
      <c r="J6">
        <v>10351</v>
      </c>
      <c r="L6" s="12">
        <v>2008</v>
      </c>
      <c r="M6">
        <v>4.2</v>
      </c>
      <c r="N6">
        <v>6.1</v>
      </c>
      <c r="O6">
        <v>7</v>
      </c>
      <c r="P6">
        <v>7.7</v>
      </c>
      <c r="Q6">
        <v>8.5</v>
      </c>
      <c r="R6">
        <v>9.3000000000000007</v>
      </c>
      <c r="S6">
        <v>10.3</v>
      </c>
      <c r="T6">
        <v>11.6</v>
      </c>
      <c r="U6">
        <v>13.7</v>
      </c>
      <c r="V6">
        <v>21.6</v>
      </c>
    </row>
    <row r="7" spans="1:32" x14ac:dyDescent="0.2">
      <c r="A7" s="12">
        <v>2009</v>
      </c>
      <c r="B7">
        <v>4550</v>
      </c>
      <c r="C7">
        <v>5418</v>
      </c>
      <c r="D7">
        <v>6072</v>
      </c>
      <c r="E7">
        <v>6641</v>
      </c>
      <c r="F7">
        <v>7295</v>
      </c>
      <c r="G7">
        <v>8066</v>
      </c>
      <c r="H7">
        <v>8930</v>
      </c>
      <c r="I7">
        <v>10108</v>
      </c>
      <c r="J7">
        <v>12410</v>
      </c>
      <c r="L7" s="12">
        <v>2009</v>
      </c>
      <c r="M7">
        <v>4.2</v>
      </c>
      <c r="N7">
        <v>6</v>
      </c>
      <c r="O7">
        <v>7</v>
      </c>
      <c r="P7">
        <v>7.7</v>
      </c>
      <c r="Q7">
        <v>8.4</v>
      </c>
      <c r="R7">
        <v>9.3000000000000007</v>
      </c>
      <c r="S7">
        <v>10.3</v>
      </c>
      <c r="T7">
        <v>11.5</v>
      </c>
      <c r="U7">
        <v>13.5</v>
      </c>
      <c r="V7">
        <v>22.2</v>
      </c>
    </row>
    <row r="8" spans="1:32" x14ac:dyDescent="0.2">
      <c r="A8" s="12">
        <v>2010</v>
      </c>
      <c r="B8">
        <v>4359</v>
      </c>
      <c r="C8">
        <v>5292</v>
      </c>
      <c r="D8">
        <v>5894</v>
      </c>
      <c r="E8">
        <v>6455</v>
      </c>
      <c r="F8">
        <v>7058</v>
      </c>
      <c r="G8">
        <v>7755</v>
      </c>
      <c r="H8">
        <v>8710</v>
      </c>
      <c r="I8">
        <v>9943</v>
      </c>
      <c r="J8">
        <v>12171</v>
      </c>
      <c r="L8" s="12">
        <v>2010</v>
      </c>
      <c r="M8">
        <v>4.0999999999999996</v>
      </c>
      <c r="N8">
        <v>6.1</v>
      </c>
      <c r="O8">
        <v>7</v>
      </c>
      <c r="P8">
        <v>7.7</v>
      </c>
      <c r="Q8">
        <v>8.5</v>
      </c>
      <c r="R8">
        <v>9.3000000000000007</v>
      </c>
      <c r="S8">
        <v>10.3</v>
      </c>
      <c r="T8">
        <v>11.6</v>
      </c>
      <c r="U8">
        <v>13.6</v>
      </c>
      <c r="V8">
        <v>21.8</v>
      </c>
    </row>
    <row r="9" spans="1:32" x14ac:dyDescent="0.2">
      <c r="A9" s="12">
        <v>2011</v>
      </c>
      <c r="B9">
        <v>4506</v>
      </c>
      <c r="C9">
        <v>5508</v>
      </c>
      <c r="D9">
        <v>6163</v>
      </c>
      <c r="E9">
        <v>6797</v>
      </c>
      <c r="F9">
        <v>7451</v>
      </c>
      <c r="G9">
        <v>8282</v>
      </c>
      <c r="H9">
        <v>9179</v>
      </c>
      <c r="I9">
        <v>10565</v>
      </c>
      <c r="J9">
        <v>13093</v>
      </c>
      <c r="L9" s="12">
        <v>2011</v>
      </c>
      <c r="M9">
        <v>4.0999999999999996</v>
      </c>
      <c r="N9">
        <v>6</v>
      </c>
      <c r="O9">
        <v>6.9</v>
      </c>
      <c r="P9">
        <v>7.7</v>
      </c>
      <c r="Q9">
        <v>8.5</v>
      </c>
      <c r="R9">
        <v>9.3000000000000007</v>
      </c>
      <c r="S9">
        <v>10.4</v>
      </c>
      <c r="T9">
        <v>11.7</v>
      </c>
      <c r="U9">
        <v>13.8</v>
      </c>
      <c r="V9">
        <v>21.8</v>
      </c>
    </row>
    <row r="10" spans="1:32" x14ac:dyDescent="0.2">
      <c r="A10" s="12">
        <v>2012</v>
      </c>
      <c r="B10">
        <v>4721</v>
      </c>
      <c r="C10">
        <v>5743</v>
      </c>
      <c r="D10">
        <v>6488</v>
      </c>
      <c r="E10">
        <v>7109</v>
      </c>
      <c r="F10">
        <v>7791</v>
      </c>
      <c r="G10">
        <v>8618</v>
      </c>
      <c r="H10">
        <v>9571</v>
      </c>
      <c r="I10">
        <v>10941</v>
      </c>
      <c r="J10">
        <v>13548</v>
      </c>
      <c r="L10" s="12">
        <v>2012</v>
      </c>
      <c r="M10">
        <v>4.0999999999999996</v>
      </c>
      <c r="N10">
        <v>6</v>
      </c>
      <c r="O10">
        <v>7</v>
      </c>
      <c r="P10">
        <v>7.8</v>
      </c>
      <c r="Q10">
        <v>8.5</v>
      </c>
      <c r="R10">
        <v>9.3000000000000007</v>
      </c>
      <c r="S10">
        <v>10.4</v>
      </c>
      <c r="T10">
        <v>11.6</v>
      </c>
      <c r="U10">
        <v>13.8</v>
      </c>
      <c r="V10">
        <v>21.6</v>
      </c>
    </row>
    <row r="11" spans="1:32" x14ac:dyDescent="0.2">
      <c r="A11" s="12">
        <v>2013</v>
      </c>
      <c r="B11">
        <v>4823</v>
      </c>
      <c r="C11">
        <v>5734</v>
      </c>
      <c r="D11">
        <v>6396</v>
      </c>
      <c r="E11">
        <v>7044</v>
      </c>
      <c r="F11">
        <v>7694</v>
      </c>
      <c r="G11">
        <v>8443</v>
      </c>
      <c r="H11">
        <v>9483</v>
      </c>
      <c r="I11">
        <v>10883</v>
      </c>
      <c r="J11">
        <v>13421</v>
      </c>
      <c r="L11" s="12">
        <v>2013</v>
      </c>
      <c r="M11">
        <v>4.2</v>
      </c>
      <c r="N11">
        <v>6.1</v>
      </c>
      <c r="O11">
        <v>7</v>
      </c>
      <c r="P11">
        <v>7.7</v>
      </c>
      <c r="Q11">
        <v>8.4</v>
      </c>
      <c r="R11">
        <v>9.3000000000000007</v>
      </c>
      <c r="S11">
        <v>10.3</v>
      </c>
      <c r="T11">
        <v>11.6</v>
      </c>
      <c r="U11">
        <v>13.8</v>
      </c>
      <c r="V11">
        <v>21.4</v>
      </c>
    </row>
    <row r="12" spans="1:32" x14ac:dyDescent="0.2">
      <c r="A12" s="12">
        <v>2014</v>
      </c>
      <c r="B12">
        <v>4608</v>
      </c>
      <c r="C12">
        <v>5595</v>
      </c>
      <c r="D12">
        <v>6322</v>
      </c>
      <c r="E12">
        <v>6928</v>
      </c>
      <c r="F12">
        <v>7622</v>
      </c>
      <c r="G12">
        <v>8339</v>
      </c>
      <c r="H12">
        <v>9261</v>
      </c>
      <c r="I12">
        <v>10743</v>
      </c>
      <c r="J12">
        <v>13242</v>
      </c>
      <c r="L12" s="12">
        <v>2014</v>
      </c>
      <c r="M12">
        <v>4.2</v>
      </c>
      <c r="N12">
        <v>6</v>
      </c>
      <c r="O12">
        <v>7</v>
      </c>
      <c r="P12">
        <v>7.7</v>
      </c>
      <c r="Q12">
        <v>8.5</v>
      </c>
      <c r="R12">
        <v>9.3000000000000007</v>
      </c>
      <c r="S12">
        <v>10.199999999999999</v>
      </c>
      <c r="T12">
        <v>11.5</v>
      </c>
      <c r="U12">
        <v>13.7</v>
      </c>
      <c r="V12">
        <v>22</v>
      </c>
    </row>
    <row r="13" spans="1:32" x14ac:dyDescent="0.2">
      <c r="A13" s="12">
        <v>2015</v>
      </c>
      <c r="B13">
        <v>4502</v>
      </c>
      <c r="C13">
        <v>5435</v>
      </c>
      <c r="D13">
        <v>6144</v>
      </c>
      <c r="E13">
        <v>6719</v>
      </c>
      <c r="F13">
        <v>7423</v>
      </c>
      <c r="G13">
        <v>8208</v>
      </c>
      <c r="H13">
        <v>9112</v>
      </c>
      <c r="I13">
        <v>10492</v>
      </c>
      <c r="J13">
        <v>12905</v>
      </c>
      <c r="L13" s="12">
        <v>2015</v>
      </c>
      <c r="M13">
        <v>4.0999999999999996</v>
      </c>
      <c r="N13">
        <v>6</v>
      </c>
      <c r="O13">
        <v>6.9</v>
      </c>
      <c r="P13">
        <v>7.7</v>
      </c>
      <c r="Q13">
        <v>8.4</v>
      </c>
      <c r="R13">
        <v>9.3000000000000007</v>
      </c>
      <c r="S13">
        <v>10.3</v>
      </c>
      <c r="T13">
        <v>11.7</v>
      </c>
      <c r="U13">
        <v>13.7</v>
      </c>
      <c r="V13">
        <v>21.7</v>
      </c>
    </row>
    <row r="14" spans="1:32" x14ac:dyDescent="0.2">
      <c r="A14" s="12">
        <v>2016</v>
      </c>
      <c r="B14">
        <v>4745</v>
      </c>
      <c r="C14">
        <v>5719</v>
      </c>
      <c r="D14">
        <v>6439</v>
      </c>
      <c r="E14">
        <v>7084</v>
      </c>
      <c r="F14">
        <v>7838</v>
      </c>
      <c r="G14">
        <v>8673</v>
      </c>
      <c r="H14">
        <v>9639</v>
      </c>
      <c r="I14">
        <v>11076</v>
      </c>
      <c r="J14">
        <v>13477</v>
      </c>
      <c r="L14" s="12">
        <v>2016</v>
      </c>
      <c r="M14">
        <v>4.0999999999999996</v>
      </c>
      <c r="N14">
        <v>6</v>
      </c>
      <c r="O14">
        <v>6.9</v>
      </c>
      <c r="P14">
        <v>7.6</v>
      </c>
      <c r="Q14">
        <v>8.5</v>
      </c>
      <c r="R14">
        <v>9.4</v>
      </c>
      <c r="S14">
        <v>10.4</v>
      </c>
      <c r="T14">
        <v>11.7</v>
      </c>
      <c r="U14">
        <v>13.8</v>
      </c>
      <c r="V14">
        <v>21.6</v>
      </c>
    </row>
    <row r="15" spans="1:32" x14ac:dyDescent="0.2">
      <c r="A15" s="12">
        <v>2017</v>
      </c>
      <c r="B15">
        <v>5080</v>
      </c>
      <c r="C15">
        <v>6058</v>
      </c>
      <c r="D15">
        <v>6802</v>
      </c>
      <c r="E15">
        <v>7522</v>
      </c>
      <c r="F15">
        <v>8282</v>
      </c>
      <c r="G15">
        <v>9149</v>
      </c>
      <c r="H15">
        <v>10209</v>
      </c>
      <c r="I15">
        <v>11652</v>
      </c>
      <c r="J15">
        <v>14237</v>
      </c>
      <c r="L15" s="12">
        <v>2017</v>
      </c>
      <c r="M15">
        <v>4.3</v>
      </c>
      <c r="N15">
        <v>6</v>
      </c>
      <c r="O15">
        <v>6.9</v>
      </c>
      <c r="P15">
        <v>7.7</v>
      </c>
      <c r="Q15">
        <v>8.5</v>
      </c>
      <c r="R15">
        <v>9.4</v>
      </c>
      <c r="S15">
        <v>10.4</v>
      </c>
      <c r="T15">
        <v>11.7</v>
      </c>
      <c r="U15">
        <v>13.7</v>
      </c>
      <c r="V15">
        <v>21.2</v>
      </c>
    </row>
    <row r="16" spans="1:32" x14ac:dyDescent="0.2">
      <c r="A16" s="12">
        <v>2018</v>
      </c>
      <c r="B16">
        <v>5487</v>
      </c>
      <c r="C16">
        <v>6649</v>
      </c>
      <c r="D16">
        <v>7415</v>
      </c>
      <c r="E16">
        <v>8237</v>
      </c>
      <c r="F16">
        <v>9088</v>
      </c>
      <c r="G16">
        <v>10058</v>
      </c>
      <c r="H16">
        <v>11215</v>
      </c>
      <c r="I16">
        <v>12895</v>
      </c>
      <c r="J16">
        <v>15534</v>
      </c>
      <c r="L16" s="12">
        <v>2018</v>
      </c>
      <c r="M16">
        <v>4.3</v>
      </c>
      <c r="N16">
        <v>6.1</v>
      </c>
      <c r="O16">
        <v>6.9</v>
      </c>
      <c r="P16">
        <v>7.8</v>
      </c>
      <c r="Q16">
        <v>8.6</v>
      </c>
      <c r="R16">
        <v>9.5</v>
      </c>
      <c r="S16">
        <v>10.5</v>
      </c>
      <c r="T16">
        <v>11.8</v>
      </c>
      <c r="U16">
        <v>13.9</v>
      </c>
      <c r="V16">
        <v>20.6</v>
      </c>
    </row>
    <row r="17" spans="1:22" x14ac:dyDescent="0.2">
      <c r="A17" s="12">
        <v>2019</v>
      </c>
      <c r="B17">
        <v>5963</v>
      </c>
      <c r="C17">
        <v>7204</v>
      </c>
      <c r="D17">
        <v>8139</v>
      </c>
      <c r="E17">
        <v>9057</v>
      </c>
      <c r="F17">
        <v>9995</v>
      </c>
      <c r="G17">
        <v>11074</v>
      </c>
      <c r="H17">
        <v>12356</v>
      </c>
      <c r="I17">
        <v>14153</v>
      </c>
      <c r="J17">
        <v>17037</v>
      </c>
      <c r="L17" s="12">
        <v>2019</v>
      </c>
      <c r="M17">
        <v>4.3</v>
      </c>
      <c r="N17">
        <v>6</v>
      </c>
      <c r="O17">
        <v>6.9</v>
      </c>
      <c r="P17">
        <v>7.8</v>
      </c>
      <c r="Q17">
        <v>8.6</v>
      </c>
      <c r="R17">
        <v>9.5</v>
      </c>
      <c r="S17">
        <v>10.6</v>
      </c>
      <c r="T17">
        <v>11.9</v>
      </c>
      <c r="U17">
        <v>14</v>
      </c>
      <c r="V17">
        <v>20.5</v>
      </c>
    </row>
    <row r="18" spans="1:22" x14ac:dyDescent="0.2">
      <c r="A18" s="12">
        <v>2020</v>
      </c>
      <c r="B18">
        <v>6461</v>
      </c>
      <c r="C18">
        <v>7686</v>
      </c>
      <c r="D18">
        <v>8672</v>
      </c>
      <c r="E18">
        <v>9620</v>
      </c>
      <c r="F18">
        <v>10627</v>
      </c>
      <c r="G18">
        <v>11835</v>
      </c>
      <c r="H18">
        <v>13376</v>
      </c>
      <c r="I18">
        <v>15348</v>
      </c>
      <c r="J18">
        <v>18594</v>
      </c>
      <c r="L18" s="12">
        <v>2020</v>
      </c>
      <c r="M18">
        <v>4.4000000000000004</v>
      </c>
      <c r="N18">
        <v>6</v>
      </c>
      <c r="O18">
        <v>6.9</v>
      </c>
      <c r="P18">
        <v>7.7</v>
      </c>
      <c r="Q18">
        <v>8.5</v>
      </c>
      <c r="R18">
        <v>9.5</v>
      </c>
      <c r="S18">
        <v>10.6</v>
      </c>
      <c r="T18">
        <v>12</v>
      </c>
      <c r="U18">
        <v>14</v>
      </c>
      <c r="V18">
        <v>20.5</v>
      </c>
    </row>
    <row r="19" spans="1:22" x14ac:dyDescent="0.2">
      <c r="A19" s="12">
        <v>2021</v>
      </c>
      <c r="B19">
        <v>6609</v>
      </c>
      <c r="C19">
        <v>7879</v>
      </c>
      <c r="D19">
        <v>8781</v>
      </c>
      <c r="E19">
        <v>9686</v>
      </c>
      <c r="F19">
        <v>10625</v>
      </c>
      <c r="G19">
        <v>11746</v>
      </c>
      <c r="H19">
        <v>13203</v>
      </c>
      <c r="I19">
        <v>15081</v>
      </c>
      <c r="J19">
        <v>18772</v>
      </c>
      <c r="L19" s="12">
        <v>2021</v>
      </c>
      <c r="M19">
        <v>4.3</v>
      </c>
      <c r="N19">
        <v>6</v>
      </c>
      <c r="O19">
        <v>6.9</v>
      </c>
      <c r="P19">
        <v>7.7</v>
      </c>
      <c r="Q19">
        <v>8.4</v>
      </c>
      <c r="R19">
        <v>9.3000000000000007</v>
      </c>
      <c r="S19">
        <v>10.3</v>
      </c>
      <c r="T19">
        <v>11.7</v>
      </c>
      <c r="U19">
        <v>13.8</v>
      </c>
      <c r="V19">
        <v>21.6</v>
      </c>
    </row>
    <row r="21" spans="1:22" x14ac:dyDescent="0.2">
      <c r="A21" s="12" t="s">
        <v>136</v>
      </c>
      <c r="B21" s="12"/>
      <c r="C21" s="12"/>
      <c r="E21" s="12" t="s">
        <v>15</v>
      </c>
    </row>
    <row r="22" spans="1:22" x14ac:dyDescent="0.2">
      <c r="A22" s="12" t="s">
        <v>21</v>
      </c>
      <c r="B22" s="12" t="s">
        <v>5</v>
      </c>
      <c r="C22" s="12" t="s">
        <v>6</v>
      </c>
      <c r="D22" s="12" t="s">
        <v>7</v>
      </c>
      <c r="E22" s="12" t="s">
        <v>8</v>
      </c>
      <c r="F22" s="12" t="s">
        <v>9</v>
      </c>
      <c r="G22" s="12" t="s">
        <v>10</v>
      </c>
      <c r="H22" s="12" t="s">
        <v>11</v>
      </c>
      <c r="I22" s="12" t="s">
        <v>12</v>
      </c>
      <c r="J22" s="12" t="s">
        <v>13</v>
      </c>
      <c r="K22" s="12" t="s">
        <v>14</v>
      </c>
      <c r="L22" s="12" t="s">
        <v>21</v>
      </c>
      <c r="M22" s="12" t="s">
        <v>5</v>
      </c>
      <c r="N22" s="12" t="s">
        <v>6</v>
      </c>
      <c r="O22" s="12" t="s">
        <v>7</v>
      </c>
      <c r="P22" s="12" t="s">
        <v>8</v>
      </c>
      <c r="Q22" s="12" t="s">
        <v>9</v>
      </c>
      <c r="R22" s="12" t="s">
        <v>10</v>
      </c>
      <c r="S22" s="12" t="s">
        <v>11</v>
      </c>
      <c r="T22" s="12" t="s">
        <v>12</v>
      </c>
      <c r="U22" s="12" t="s">
        <v>13</v>
      </c>
      <c r="V22" s="12" t="s">
        <v>14</v>
      </c>
    </row>
    <row r="23" spans="1:22" x14ac:dyDescent="0.2">
      <c r="A23" s="12">
        <v>2005</v>
      </c>
      <c r="B23">
        <v>1535</v>
      </c>
      <c r="C23">
        <v>1980</v>
      </c>
      <c r="D23">
        <v>2298</v>
      </c>
      <c r="E23">
        <v>2555</v>
      </c>
      <c r="F23">
        <v>2830</v>
      </c>
      <c r="G23">
        <v>3115</v>
      </c>
      <c r="H23">
        <v>3502</v>
      </c>
      <c r="I23">
        <v>3987</v>
      </c>
      <c r="J23">
        <v>4795</v>
      </c>
      <c r="L23" s="12">
        <v>2005</v>
      </c>
      <c r="M23">
        <v>3.4</v>
      </c>
      <c r="N23">
        <v>5.7</v>
      </c>
      <c r="O23">
        <v>6.9</v>
      </c>
      <c r="P23">
        <v>7.8</v>
      </c>
      <c r="Q23">
        <v>8.6</v>
      </c>
      <c r="R23">
        <v>9.6</v>
      </c>
      <c r="S23">
        <v>10.6</v>
      </c>
      <c r="T23">
        <v>12</v>
      </c>
      <c r="U23">
        <v>14</v>
      </c>
      <c r="V23">
        <v>21.5</v>
      </c>
    </row>
    <row r="24" spans="1:22" x14ac:dyDescent="0.2">
      <c r="A24" s="12">
        <v>2006</v>
      </c>
      <c r="B24">
        <v>1894</v>
      </c>
      <c r="C24">
        <v>2368</v>
      </c>
      <c r="D24">
        <v>2710</v>
      </c>
      <c r="E24">
        <v>3010</v>
      </c>
      <c r="F24">
        <v>3313</v>
      </c>
      <c r="G24">
        <v>3635</v>
      </c>
      <c r="H24">
        <v>4042</v>
      </c>
      <c r="I24">
        <v>4590</v>
      </c>
      <c r="J24">
        <v>5647</v>
      </c>
      <c r="L24" s="12">
        <v>2006</v>
      </c>
      <c r="M24">
        <v>3.7</v>
      </c>
      <c r="N24">
        <v>5.6</v>
      </c>
      <c r="O24">
        <v>6.7</v>
      </c>
      <c r="P24">
        <v>7.5</v>
      </c>
      <c r="Q24">
        <v>8.1999999999999993</v>
      </c>
      <c r="R24">
        <v>9.1999999999999993</v>
      </c>
      <c r="S24">
        <v>10</v>
      </c>
      <c r="T24">
        <v>11.3</v>
      </c>
      <c r="U24">
        <v>13.2</v>
      </c>
      <c r="V24">
        <v>24.5</v>
      </c>
    </row>
    <row r="25" spans="1:22" x14ac:dyDescent="0.2">
      <c r="A25" s="12">
        <v>2007</v>
      </c>
      <c r="B25">
        <v>2352</v>
      </c>
      <c r="C25">
        <v>2885</v>
      </c>
      <c r="D25">
        <v>3259</v>
      </c>
      <c r="E25">
        <v>3613</v>
      </c>
      <c r="F25">
        <v>3973</v>
      </c>
      <c r="G25">
        <v>4402</v>
      </c>
      <c r="H25">
        <v>4853</v>
      </c>
      <c r="I25">
        <v>5482</v>
      </c>
      <c r="J25">
        <v>6633</v>
      </c>
      <c r="L25" s="12">
        <v>2007</v>
      </c>
      <c r="M25">
        <v>4</v>
      </c>
      <c r="N25">
        <v>6</v>
      </c>
      <c r="O25">
        <v>7</v>
      </c>
      <c r="P25">
        <v>7.9</v>
      </c>
      <c r="Q25">
        <v>8.6</v>
      </c>
      <c r="R25">
        <v>9.6</v>
      </c>
      <c r="S25">
        <v>10.6</v>
      </c>
      <c r="T25">
        <v>11.8</v>
      </c>
      <c r="U25">
        <v>13.7</v>
      </c>
      <c r="V25">
        <v>21</v>
      </c>
    </row>
    <row r="26" spans="1:22" x14ac:dyDescent="0.2">
      <c r="A26" s="12">
        <v>2008</v>
      </c>
      <c r="B26">
        <v>2813</v>
      </c>
      <c r="C26">
        <v>3464</v>
      </c>
      <c r="D26">
        <v>3913</v>
      </c>
      <c r="E26">
        <v>4305</v>
      </c>
      <c r="F26">
        <v>4792</v>
      </c>
      <c r="G26">
        <v>5267</v>
      </c>
      <c r="H26">
        <v>5834</v>
      </c>
      <c r="I26">
        <v>6556</v>
      </c>
      <c r="J26">
        <v>7872</v>
      </c>
      <c r="L26" s="12">
        <v>2008</v>
      </c>
      <c r="M26">
        <v>4</v>
      </c>
      <c r="N26">
        <v>6.1</v>
      </c>
      <c r="O26">
        <v>7.1</v>
      </c>
      <c r="P26">
        <v>7.9</v>
      </c>
      <c r="Q26">
        <v>8.8000000000000007</v>
      </c>
      <c r="R26">
        <v>9.6999999999999993</v>
      </c>
      <c r="S26">
        <v>10.7</v>
      </c>
      <c r="T26">
        <v>11.9</v>
      </c>
      <c r="U26">
        <v>13.8</v>
      </c>
      <c r="V26">
        <v>20</v>
      </c>
    </row>
    <row r="27" spans="1:22" x14ac:dyDescent="0.2">
      <c r="A27" s="12">
        <v>2009</v>
      </c>
      <c r="B27">
        <v>3253</v>
      </c>
      <c r="C27">
        <v>4170</v>
      </c>
      <c r="D27">
        <v>4648</v>
      </c>
      <c r="E27">
        <v>5129</v>
      </c>
      <c r="F27">
        <v>5671</v>
      </c>
      <c r="G27">
        <v>6293</v>
      </c>
      <c r="H27">
        <v>7006</v>
      </c>
      <c r="I27">
        <v>8089</v>
      </c>
      <c r="J27">
        <v>9958</v>
      </c>
      <c r="L27" s="12">
        <v>2009</v>
      </c>
      <c r="M27">
        <v>3.7</v>
      </c>
      <c r="N27">
        <v>6.1</v>
      </c>
      <c r="O27">
        <v>7</v>
      </c>
      <c r="P27">
        <v>7.8</v>
      </c>
      <c r="Q27">
        <v>8.6</v>
      </c>
      <c r="R27">
        <v>9.5</v>
      </c>
      <c r="S27">
        <v>10.6</v>
      </c>
      <c r="T27">
        <v>11.9</v>
      </c>
      <c r="U27">
        <v>14.1</v>
      </c>
      <c r="V27">
        <v>20.8</v>
      </c>
    </row>
    <row r="28" spans="1:22" x14ac:dyDescent="0.2">
      <c r="A28" s="12">
        <v>2010</v>
      </c>
      <c r="B28">
        <v>3433</v>
      </c>
      <c r="C28">
        <v>4370</v>
      </c>
      <c r="D28">
        <v>4960</v>
      </c>
      <c r="E28">
        <v>5532</v>
      </c>
      <c r="F28">
        <v>6117</v>
      </c>
      <c r="G28">
        <v>6820</v>
      </c>
      <c r="H28">
        <v>7683</v>
      </c>
      <c r="I28">
        <v>8789</v>
      </c>
      <c r="J28">
        <v>10717</v>
      </c>
      <c r="L28" s="12">
        <v>2010</v>
      </c>
      <c r="M28">
        <v>3.5</v>
      </c>
      <c r="N28">
        <v>5.8</v>
      </c>
      <c r="O28">
        <v>6.9</v>
      </c>
      <c r="P28">
        <v>7.7</v>
      </c>
      <c r="Q28">
        <v>8.6</v>
      </c>
      <c r="R28">
        <v>9.5</v>
      </c>
      <c r="S28">
        <v>10.7</v>
      </c>
      <c r="T28">
        <v>12.1</v>
      </c>
      <c r="U28">
        <v>14.1</v>
      </c>
      <c r="V28">
        <v>21.2</v>
      </c>
    </row>
    <row r="29" spans="1:22" x14ac:dyDescent="0.2">
      <c r="A29" s="12">
        <v>2011</v>
      </c>
      <c r="B29">
        <v>3483</v>
      </c>
      <c r="C29">
        <v>4497</v>
      </c>
      <c r="D29">
        <v>5146</v>
      </c>
      <c r="E29">
        <v>5758</v>
      </c>
      <c r="F29">
        <v>6306</v>
      </c>
      <c r="G29">
        <v>7030</v>
      </c>
      <c r="H29">
        <v>7893</v>
      </c>
      <c r="I29">
        <v>8944</v>
      </c>
      <c r="J29">
        <v>10928</v>
      </c>
      <c r="L29" s="12">
        <v>2011</v>
      </c>
      <c r="M29">
        <v>3.5</v>
      </c>
      <c r="N29">
        <v>5.7</v>
      </c>
      <c r="O29">
        <v>6.9</v>
      </c>
      <c r="P29">
        <v>7.9</v>
      </c>
      <c r="Q29">
        <v>8.6</v>
      </c>
      <c r="R29">
        <v>9.5</v>
      </c>
      <c r="S29">
        <v>10.7</v>
      </c>
      <c r="T29">
        <v>12.1</v>
      </c>
      <c r="U29">
        <v>14.1</v>
      </c>
      <c r="V29">
        <v>21</v>
      </c>
    </row>
    <row r="30" spans="1:22" x14ac:dyDescent="0.2">
      <c r="A30" s="12">
        <v>2012</v>
      </c>
      <c r="B30">
        <v>3775</v>
      </c>
      <c r="C30">
        <v>4814</v>
      </c>
      <c r="D30">
        <v>5459</v>
      </c>
      <c r="E30">
        <v>6209</v>
      </c>
      <c r="F30">
        <v>6927</v>
      </c>
      <c r="G30">
        <v>7792</v>
      </c>
      <c r="H30">
        <v>8738</v>
      </c>
      <c r="I30">
        <v>9888</v>
      </c>
      <c r="J30">
        <v>12020</v>
      </c>
      <c r="L30" s="12">
        <v>2012</v>
      </c>
      <c r="M30">
        <v>3.6</v>
      </c>
      <c r="N30">
        <v>5.7</v>
      </c>
      <c r="O30">
        <v>6.8</v>
      </c>
      <c r="P30">
        <v>7.7</v>
      </c>
      <c r="Q30">
        <v>8.6999999999999993</v>
      </c>
      <c r="R30">
        <v>9.6999999999999993</v>
      </c>
      <c r="S30">
        <v>10.9</v>
      </c>
      <c r="T30">
        <v>12.3</v>
      </c>
      <c r="U30">
        <v>14.3</v>
      </c>
      <c r="V30">
        <v>20.3</v>
      </c>
    </row>
    <row r="31" spans="1:22" x14ac:dyDescent="0.2">
      <c r="A31" s="12">
        <v>2013</v>
      </c>
      <c r="B31">
        <v>3703</v>
      </c>
      <c r="C31">
        <v>4813</v>
      </c>
      <c r="D31">
        <v>5517</v>
      </c>
      <c r="E31">
        <v>6150</v>
      </c>
      <c r="F31">
        <v>6737</v>
      </c>
      <c r="G31">
        <v>7471</v>
      </c>
      <c r="H31">
        <v>8390</v>
      </c>
      <c r="I31">
        <v>9520</v>
      </c>
      <c r="J31">
        <v>11259</v>
      </c>
      <c r="L31" s="12">
        <v>2013</v>
      </c>
      <c r="M31">
        <v>3.5</v>
      </c>
      <c r="N31">
        <v>5.9</v>
      </c>
      <c r="O31">
        <v>7.1</v>
      </c>
      <c r="P31">
        <v>8</v>
      </c>
      <c r="Q31">
        <v>8.9</v>
      </c>
      <c r="R31">
        <v>9.6999999999999993</v>
      </c>
      <c r="S31">
        <v>10.9</v>
      </c>
      <c r="T31">
        <v>12.3</v>
      </c>
      <c r="U31">
        <v>14.2</v>
      </c>
      <c r="V31">
        <v>19.5</v>
      </c>
    </row>
    <row r="32" spans="1:22" x14ac:dyDescent="0.2">
      <c r="A32" s="12">
        <v>2014</v>
      </c>
      <c r="B32">
        <v>3685</v>
      </c>
      <c r="C32">
        <v>4800</v>
      </c>
      <c r="D32">
        <v>5578</v>
      </c>
      <c r="E32">
        <v>6128</v>
      </c>
      <c r="F32">
        <v>6809</v>
      </c>
      <c r="G32">
        <v>7547</v>
      </c>
      <c r="H32">
        <v>8407</v>
      </c>
      <c r="I32">
        <v>9499</v>
      </c>
      <c r="J32">
        <v>11567</v>
      </c>
      <c r="L32" s="12">
        <v>2014</v>
      </c>
      <c r="M32">
        <v>3.3</v>
      </c>
      <c r="N32">
        <v>5.8</v>
      </c>
      <c r="O32">
        <v>7</v>
      </c>
      <c r="P32">
        <v>7.8</v>
      </c>
      <c r="Q32">
        <v>8.6</v>
      </c>
      <c r="R32">
        <v>9.5</v>
      </c>
      <c r="S32">
        <v>10.6</v>
      </c>
      <c r="T32">
        <v>11.9</v>
      </c>
      <c r="U32">
        <v>14</v>
      </c>
      <c r="V32">
        <v>21.5</v>
      </c>
    </row>
    <row r="33" spans="1:22" x14ac:dyDescent="0.2">
      <c r="A33" s="12">
        <v>2015</v>
      </c>
      <c r="B33">
        <v>3681</v>
      </c>
      <c r="C33">
        <v>4934</v>
      </c>
      <c r="D33">
        <v>5646</v>
      </c>
      <c r="E33">
        <v>6257</v>
      </c>
      <c r="F33">
        <v>6930</v>
      </c>
      <c r="G33">
        <v>7604</v>
      </c>
      <c r="H33">
        <v>8378</v>
      </c>
      <c r="I33">
        <v>9384</v>
      </c>
      <c r="J33">
        <v>11041</v>
      </c>
      <c r="L33" s="12">
        <v>2015</v>
      </c>
      <c r="M33">
        <v>3.3</v>
      </c>
      <c r="N33">
        <v>6.1</v>
      </c>
      <c r="O33">
        <v>7.3</v>
      </c>
      <c r="P33">
        <v>8.1</v>
      </c>
      <c r="Q33">
        <v>9</v>
      </c>
      <c r="R33">
        <v>9.9</v>
      </c>
      <c r="S33">
        <v>11</v>
      </c>
      <c r="T33">
        <v>12.2</v>
      </c>
      <c r="U33">
        <v>13.9</v>
      </c>
      <c r="V33">
        <v>19.3</v>
      </c>
    </row>
    <row r="34" spans="1:22" x14ac:dyDescent="0.2">
      <c r="A34" s="12">
        <v>2016</v>
      </c>
      <c r="B34">
        <v>3802</v>
      </c>
      <c r="C34">
        <v>4900</v>
      </c>
      <c r="D34">
        <v>5657</v>
      </c>
      <c r="E34">
        <v>6302</v>
      </c>
      <c r="F34">
        <v>6951</v>
      </c>
      <c r="G34">
        <v>7657</v>
      </c>
      <c r="H34">
        <v>8426</v>
      </c>
      <c r="I34">
        <v>9478</v>
      </c>
      <c r="J34">
        <v>11226</v>
      </c>
      <c r="L34" s="12">
        <v>2016</v>
      </c>
      <c r="M34">
        <v>3.3</v>
      </c>
      <c r="N34">
        <v>5.9</v>
      </c>
      <c r="O34">
        <v>7.1</v>
      </c>
      <c r="P34">
        <v>8.1</v>
      </c>
      <c r="Q34">
        <v>9</v>
      </c>
      <c r="R34">
        <v>9.8000000000000007</v>
      </c>
      <c r="S34">
        <v>10.9</v>
      </c>
      <c r="T34">
        <v>12</v>
      </c>
      <c r="U34">
        <v>13.8</v>
      </c>
      <c r="V34">
        <v>19.899999999999999</v>
      </c>
    </row>
    <row r="35" spans="1:22" x14ac:dyDescent="0.2">
      <c r="A35" s="12">
        <v>2017</v>
      </c>
      <c r="B35">
        <v>3978</v>
      </c>
      <c r="C35">
        <v>5194</v>
      </c>
      <c r="D35">
        <v>5892</v>
      </c>
      <c r="E35">
        <v>6545</v>
      </c>
      <c r="F35">
        <v>7183</v>
      </c>
      <c r="G35">
        <v>7772</v>
      </c>
      <c r="H35">
        <v>8606</v>
      </c>
      <c r="I35">
        <v>9557</v>
      </c>
      <c r="J35">
        <v>11264</v>
      </c>
      <c r="L35" s="12">
        <v>2017</v>
      </c>
      <c r="M35">
        <v>3.2</v>
      </c>
      <c r="N35">
        <v>6.2</v>
      </c>
      <c r="O35">
        <v>7.4</v>
      </c>
      <c r="P35">
        <v>8.1999999999999993</v>
      </c>
      <c r="Q35">
        <v>9.3000000000000007</v>
      </c>
      <c r="R35">
        <v>10</v>
      </c>
      <c r="S35">
        <v>10.9</v>
      </c>
      <c r="T35">
        <v>12.1</v>
      </c>
      <c r="U35">
        <v>13.7</v>
      </c>
      <c r="V35">
        <v>19.100000000000001</v>
      </c>
    </row>
    <row r="36" spans="1:22" x14ac:dyDescent="0.2">
      <c r="A36" s="12">
        <v>2018</v>
      </c>
      <c r="B36">
        <v>4376</v>
      </c>
      <c r="C36">
        <v>5552</v>
      </c>
      <c r="D36">
        <v>6311</v>
      </c>
      <c r="E36">
        <v>6982</v>
      </c>
      <c r="F36">
        <v>7462</v>
      </c>
      <c r="G36">
        <v>8382</v>
      </c>
      <c r="H36">
        <v>9163</v>
      </c>
      <c r="I36">
        <v>10144</v>
      </c>
      <c r="J36">
        <v>11556</v>
      </c>
      <c r="L36" s="12">
        <v>2018</v>
      </c>
      <c r="M36">
        <v>3.9</v>
      </c>
      <c r="N36">
        <v>6.3</v>
      </c>
      <c r="O36">
        <v>7.5</v>
      </c>
      <c r="P36">
        <v>8.4</v>
      </c>
      <c r="Q36">
        <v>9.1999999999999993</v>
      </c>
      <c r="R36">
        <v>10.1</v>
      </c>
      <c r="S36">
        <v>11.1</v>
      </c>
      <c r="T36">
        <v>12.3</v>
      </c>
      <c r="U36">
        <v>13.6</v>
      </c>
      <c r="V36">
        <v>17.5</v>
      </c>
    </row>
    <row r="37" spans="1:22" x14ac:dyDescent="0.2">
      <c r="A37" s="12">
        <v>2019</v>
      </c>
      <c r="B37">
        <v>4623</v>
      </c>
      <c r="C37">
        <v>5740</v>
      </c>
      <c r="D37">
        <v>6601</v>
      </c>
      <c r="E37">
        <v>7359</v>
      </c>
      <c r="F37">
        <v>8119</v>
      </c>
      <c r="G37">
        <v>8882</v>
      </c>
      <c r="H37">
        <v>10030</v>
      </c>
      <c r="I37">
        <v>11142</v>
      </c>
      <c r="J37">
        <v>12968</v>
      </c>
      <c r="L37" s="12">
        <v>2019</v>
      </c>
      <c r="M37">
        <v>3.6</v>
      </c>
      <c r="N37">
        <v>6.1</v>
      </c>
      <c r="O37">
        <v>7.2</v>
      </c>
      <c r="P37">
        <v>8.1999999999999993</v>
      </c>
      <c r="Q37">
        <v>9.1</v>
      </c>
      <c r="R37">
        <v>10</v>
      </c>
      <c r="S37">
        <v>11</v>
      </c>
      <c r="T37">
        <v>12.4</v>
      </c>
      <c r="U37">
        <v>14</v>
      </c>
      <c r="V37">
        <v>18.3</v>
      </c>
    </row>
    <row r="38" spans="1:22" x14ac:dyDescent="0.2">
      <c r="A38" s="12">
        <v>2020</v>
      </c>
      <c r="B38">
        <v>5032</v>
      </c>
      <c r="C38">
        <v>6262</v>
      </c>
      <c r="D38">
        <v>7142</v>
      </c>
      <c r="E38">
        <v>7927</v>
      </c>
      <c r="F38">
        <v>8703</v>
      </c>
      <c r="G38">
        <v>9548</v>
      </c>
      <c r="H38">
        <v>10497</v>
      </c>
      <c r="I38">
        <v>11558</v>
      </c>
      <c r="J38">
        <v>13393</v>
      </c>
      <c r="L38" s="12">
        <v>2020</v>
      </c>
      <c r="M38">
        <v>4</v>
      </c>
      <c r="N38">
        <v>6.3</v>
      </c>
      <c r="O38">
        <v>7.4</v>
      </c>
      <c r="P38">
        <v>8.4</v>
      </c>
      <c r="Q38">
        <v>9.3000000000000007</v>
      </c>
      <c r="R38">
        <v>10.1</v>
      </c>
      <c r="S38">
        <v>11.1</v>
      </c>
      <c r="T38">
        <v>12.3</v>
      </c>
      <c r="U38">
        <v>13.7</v>
      </c>
      <c r="V38">
        <v>17.5</v>
      </c>
    </row>
    <row r="39" spans="1:22" x14ac:dyDescent="0.2">
      <c r="A39" s="12">
        <v>2021</v>
      </c>
    </row>
    <row r="41" spans="1:22" x14ac:dyDescent="0.2">
      <c r="A41" s="1" t="s">
        <v>116</v>
      </c>
      <c r="B41" s="1" t="s">
        <v>16</v>
      </c>
    </row>
    <row r="43" spans="1:22" x14ac:dyDescent="0.2">
      <c r="A43" s="12" t="s">
        <v>117</v>
      </c>
      <c r="B43" s="12"/>
      <c r="C43" s="12"/>
    </row>
    <row r="44" spans="1:22" x14ac:dyDescent="0.2">
      <c r="A44" s="13"/>
      <c r="B44" s="13"/>
      <c r="C44" s="12" t="s">
        <v>17</v>
      </c>
      <c r="D44" s="13"/>
      <c r="E44" s="13"/>
      <c r="F44" s="13"/>
      <c r="G44" s="16" t="s">
        <v>18</v>
      </c>
      <c r="H44" s="13"/>
    </row>
    <row r="45" spans="1:22" x14ac:dyDescent="0.2">
      <c r="A45" s="16" t="s">
        <v>21</v>
      </c>
      <c r="B45" s="16" t="s">
        <v>90</v>
      </c>
      <c r="C45" s="16" t="s">
        <v>91</v>
      </c>
      <c r="D45" s="16" t="s">
        <v>92</v>
      </c>
      <c r="E45" s="16" t="s">
        <v>21</v>
      </c>
      <c r="F45" s="12" t="s">
        <v>90</v>
      </c>
      <c r="G45" s="12" t="s">
        <v>91</v>
      </c>
      <c r="H45" s="12" t="s">
        <v>92</v>
      </c>
    </row>
    <row r="46" spans="1:22" x14ac:dyDescent="0.2">
      <c r="A46" s="12">
        <v>2005</v>
      </c>
      <c r="B46" s="11">
        <f t="shared" ref="B46:B62" si="0">V3/M3</f>
        <v>5.55</v>
      </c>
      <c r="C46" s="11">
        <f t="shared" ref="C46:C62" si="1">(V3+U3)/(M3+N3)</f>
        <v>3.6734693877551017</v>
      </c>
      <c r="D46" s="11">
        <f t="shared" ref="D46:D62" si="2">Q3/M3</f>
        <v>2.1</v>
      </c>
      <c r="E46" s="12">
        <v>2005</v>
      </c>
      <c r="F46" s="11">
        <f t="shared" ref="F46:F61" si="3">V23/M23</f>
        <v>6.3235294117647056</v>
      </c>
      <c r="G46" s="11">
        <f t="shared" ref="G46:G61" si="4">(V23+U23)/(M23+N23)</f>
        <v>3.9010989010989015</v>
      </c>
      <c r="H46" s="11">
        <f t="shared" ref="H46:H61" si="5">Q23/M23</f>
        <v>2.5294117647058822</v>
      </c>
    </row>
    <row r="47" spans="1:22" x14ac:dyDescent="0.2">
      <c r="A47" s="12">
        <v>2006</v>
      </c>
      <c r="B47" s="11">
        <f t="shared" si="0"/>
        <v>5.2142857142857135</v>
      </c>
      <c r="C47" s="11">
        <f t="shared" si="1"/>
        <v>3.5346534653465342</v>
      </c>
      <c r="D47" s="11">
        <f t="shared" si="2"/>
        <v>2</v>
      </c>
      <c r="E47" s="12">
        <v>2006</v>
      </c>
      <c r="F47" s="11">
        <f t="shared" si="3"/>
        <v>6.621621621621621</v>
      </c>
      <c r="G47" s="11">
        <f t="shared" si="4"/>
        <v>4.053763440860215</v>
      </c>
      <c r="H47" s="11">
        <f t="shared" si="5"/>
        <v>2.2162162162162158</v>
      </c>
    </row>
    <row r="48" spans="1:22" x14ac:dyDescent="0.2">
      <c r="A48" s="12">
        <v>2007</v>
      </c>
      <c r="B48" s="11">
        <f t="shared" si="0"/>
        <v>5.1904761904761907</v>
      </c>
      <c r="C48" s="11">
        <f t="shared" si="1"/>
        <v>3.490196078431373</v>
      </c>
      <c r="D48" s="11">
        <f t="shared" si="2"/>
        <v>2</v>
      </c>
      <c r="E48" s="12">
        <v>2007</v>
      </c>
      <c r="F48" s="11">
        <f t="shared" si="3"/>
        <v>5.25</v>
      </c>
      <c r="G48" s="11">
        <f t="shared" si="4"/>
        <v>3.47</v>
      </c>
      <c r="H48" s="11">
        <f t="shared" si="5"/>
        <v>2.15</v>
      </c>
    </row>
    <row r="49" spans="1:8" x14ac:dyDescent="0.2">
      <c r="A49" s="12">
        <v>2008</v>
      </c>
      <c r="B49" s="11">
        <f t="shared" si="0"/>
        <v>5.1428571428571432</v>
      </c>
      <c r="C49" s="11">
        <f t="shared" si="1"/>
        <v>3.4271844660194168</v>
      </c>
      <c r="D49" s="11">
        <f t="shared" si="2"/>
        <v>2.0238095238095237</v>
      </c>
      <c r="E49" s="12">
        <v>2008</v>
      </c>
      <c r="F49" s="11">
        <f t="shared" si="3"/>
        <v>5</v>
      </c>
      <c r="G49" s="11">
        <f t="shared" si="4"/>
        <v>3.3465346534653464</v>
      </c>
      <c r="H49" s="11">
        <f t="shared" si="5"/>
        <v>2.2000000000000002</v>
      </c>
    </row>
    <row r="50" spans="1:8" x14ac:dyDescent="0.2">
      <c r="A50" s="12">
        <v>2009</v>
      </c>
      <c r="B50" s="11">
        <f t="shared" si="0"/>
        <v>5.2857142857142856</v>
      </c>
      <c r="C50" s="11">
        <f t="shared" si="1"/>
        <v>3.5000000000000004</v>
      </c>
      <c r="D50" s="11">
        <f t="shared" si="2"/>
        <v>2</v>
      </c>
      <c r="E50" s="12">
        <v>2009</v>
      </c>
      <c r="F50" s="11">
        <f t="shared" si="3"/>
        <v>5.6216216216216219</v>
      </c>
      <c r="G50" s="11">
        <f t="shared" si="4"/>
        <v>3.5612244897959178</v>
      </c>
      <c r="H50" s="11">
        <f t="shared" si="5"/>
        <v>2.3243243243243241</v>
      </c>
    </row>
    <row r="51" spans="1:8" x14ac:dyDescent="0.2">
      <c r="A51" s="12">
        <v>2010</v>
      </c>
      <c r="B51" s="11">
        <f t="shared" si="0"/>
        <v>5.3170731707317076</v>
      </c>
      <c r="C51" s="11">
        <f t="shared" si="1"/>
        <v>3.4705882352941178</v>
      </c>
      <c r="D51" s="11">
        <f t="shared" si="2"/>
        <v>2.0731707317073171</v>
      </c>
      <c r="E51" s="12">
        <v>2010</v>
      </c>
      <c r="F51" s="11">
        <f t="shared" si="3"/>
        <v>6.0571428571428569</v>
      </c>
      <c r="G51" s="11">
        <f t="shared" si="4"/>
        <v>3.7956989247311821</v>
      </c>
      <c r="H51" s="11">
        <f t="shared" si="5"/>
        <v>2.4571428571428569</v>
      </c>
    </row>
    <row r="52" spans="1:8" x14ac:dyDescent="0.2">
      <c r="A52" s="12">
        <v>2011</v>
      </c>
      <c r="B52" s="11">
        <f t="shared" si="0"/>
        <v>5.3170731707317076</v>
      </c>
      <c r="C52" s="11">
        <f t="shared" si="1"/>
        <v>3.5247524752475252</v>
      </c>
      <c r="D52" s="11">
        <f t="shared" si="2"/>
        <v>2.0731707317073171</v>
      </c>
      <c r="E52" s="12">
        <v>2011</v>
      </c>
      <c r="F52" s="11">
        <f t="shared" si="3"/>
        <v>6</v>
      </c>
      <c r="G52" s="11">
        <f t="shared" si="4"/>
        <v>3.8152173913043481</v>
      </c>
      <c r="H52" s="11">
        <f t="shared" si="5"/>
        <v>2.4571428571428569</v>
      </c>
    </row>
    <row r="53" spans="1:8" x14ac:dyDescent="0.2">
      <c r="A53" s="12">
        <v>2012</v>
      </c>
      <c r="B53" s="11">
        <f t="shared" si="0"/>
        <v>5.2682926829268304</v>
      </c>
      <c r="C53" s="11">
        <f t="shared" si="1"/>
        <v>3.5049504950495058</v>
      </c>
      <c r="D53" s="11">
        <f t="shared" si="2"/>
        <v>2.0731707317073171</v>
      </c>
      <c r="E53" s="12">
        <v>2012</v>
      </c>
      <c r="F53" s="11">
        <f t="shared" si="3"/>
        <v>5.6388888888888893</v>
      </c>
      <c r="G53" s="11">
        <f t="shared" si="4"/>
        <v>3.7204301075268815</v>
      </c>
      <c r="H53" s="11">
        <f t="shared" si="5"/>
        <v>2.4166666666666665</v>
      </c>
    </row>
    <row r="54" spans="1:8" x14ac:dyDescent="0.2">
      <c r="A54" s="12">
        <v>2013</v>
      </c>
      <c r="B54" s="11">
        <f t="shared" si="0"/>
        <v>5.0952380952380949</v>
      </c>
      <c r="C54" s="11">
        <f t="shared" si="1"/>
        <v>3.4174757281553401</v>
      </c>
      <c r="D54" s="11">
        <f t="shared" si="2"/>
        <v>2</v>
      </c>
      <c r="E54" s="12">
        <v>2013</v>
      </c>
      <c r="F54" s="11">
        <f t="shared" si="3"/>
        <v>5.5714285714285712</v>
      </c>
      <c r="G54" s="11">
        <f t="shared" si="4"/>
        <v>3.5851063829787235</v>
      </c>
      <c r="H54" s="11">
        <f t="shared" si="5"/>
        <v>2.5428571428571431</v>
      </c>
    </row>
    <row r="55" spans="1:8" x14ac:dyDescent="0.2">
      <c r="A55" s="12">
        <v>2014</v>
      </c>
      <c r="B55" s="11">
        <f t="shared" si="0"/>
        <v>5.2380952380952381</v>
      </c>
      <c r="C55" s="11">
        <f t="shared" si="1"/>
        <v>3.5000000000000004</v>
      </c>
      <c r="D55" s="11">
        <f t="shared" si="2"/>
        <v>2.0238095238095237</v>
      </c>
      <c r="E55" s="12">
        <v>2014</v>
      </c>
      <c r="F55" s="11">
        <f t="shared" si="3"/>
        <v>6.5151515151515156</v>
      </c>
      <c r="G55" s="11">
        <f t="shared" si="4"/>
        <v>3.9010989010989015</v>
      </c>
      <c r="H55" s="11">
        <f t="shared" si="5"/>
        <v>2.606060606060606</v>
      </c>
    </row>
    <row r="56" spans="1:8" x14ac:dyDescent="0.2">
      <c r="A56" s="12">
        <v>2015</v>
      </c>
      <c r="B56" s="11">
        <f t="shared" si="0"/>
        <v>5.2926829268292686</v>
      </c>
      <c r="C56" s="11">
        <f t="shared" si="1"/>
        <v>3.504950495049505</v>
      </c>
      <c r="D56" s="11">
        <f t="shared" si="2"/>
        <v>2.0487804878048781</v>
      </c>
      <c r="E56" s="12">
        <v>2015</v>
      </c>
      <c r="F56" s="11">
        <f t="shared" si="3"/>
        <v>5.8484848484848486</v>
      </c>
      <c r="G56" s="11">
        <f t="shared" si="4"/>
        <v>3.5319148936170222</v>
      </c>
      <c r="H56" s="11">
        <f t="shared" si="5"/>
        <v>2.7272727272727275</v>
      </c>
    </row>
    <row r="57" spans="1:8" x14ac:dyDescent="0.2">
      <c r="A57" s="12">
        <v>2016</v>
      </c>
      <c r="B57" s="11">
        <f t="shared" si="0"/>
        <v>5.2682926829268304</v>
      </c>
      <c r="C57" s="11">
        <f t="shared" si="1"/>
        <v>3.5049504950495058</v>
      </c>
      <c r="D57" s="11">
        <f t="shared" si="2"/>
        <v>2.0731707317073171</v>
      </c>
      <c r="E57" s="12">
        <v>2016</v>
      </c>
      <c r="F57" s="11">
        <f t="shared" si="3"/>
        <v>6.0303030303030303</v>
      </c>
      <c r="G57" s="11">
        <f t="shared" si="4"/>
        <v>3.6630434782608701</v>
      </c>
      <c r="H57" s="11">
        <f t="shared" si="5"/>
        <v>2.7272727272727275</v>
      </c>
    </row>
    <row r="58" spans="1:8" x14ac:dyDescent="0.2">
      <c r="A58" s="12">
        <v>2017</v>
      </c>
      <c r="B58" s="11">
        <f t="shared" si="0"/>
        <v>4.9302325581395348</v>
      </c>
      <c r="C58" s="11">
        <f t="shared" si="1"/>
        <v>3.3883495145631066</v>
      </c>
      <c r="D58" s="11">
        <f t="shared" si="2"/>
        <v>1.9767441860465118</v>
      </c>
      <c r="E58" s="12">
        <v>2017</v>
      </c>
      <c r="F58" s="11">
        <f t="shared" si="3"/>
        <v>5.96875</v>
      </c>
      <c r="G58" s="11">
        <f t="shared" si="4"/>
        <v>3.4893617021276593</v>
      </c>
      <c r="H58" s="11">
        <f t="shared" si="5"/>
        <v>2.90625</v>
      </c>
    </row>
    <row r="59" spans="1:8" x14ac:dyDescent="0.2">
      <c r="A59" s="12">
        <v>2018</v>
      </c>
      <c r="B59" s="11">
        <f t="shared" si="0"/>
        <v>4.7906976744186052</v>
      </c>
      <c r="C59" s="11">
        <f t="shared" si="1"/>
        <v>3.317307692307693</v>
      </c>
      <c r="D59" s="11">
        <f t="shared" si="2"/>
        <v>2</v>
      </c>
      <c r="E59" s="12">
        <v>2018</v>
      </c>
      <c r="F59" s="11">
        <f t="shared" si="3"/>
        <v>4.4871794871794872</v>
      </c>
      <c r="G59" s="11">
        <f t="shared" si="4"/>
        <v>3.0490196078431375</v>
      </c>
      <c r="H59" s="11">
        <f t="shared" si="5"/>
        <v>2.358974358974359</v>
      </c>
    </row>
    <row r="60" spans="1:8" x14ac:dyDescent="0.2">
      <c r="A60" s="12">
        <v>2019</v>
      </c>
      <c r="B60" s="11">
        <f t="shared" si="0"/>
        <v>4.7674418604651168</v>
      </c>
      <c r="C60" s="11">
        <f t="shared" si="1"/>
        <v>3.349514563106796</v>
      </c>
      <c r="D60" s="11">
        <f t="shared" si="2"/>
        <v>2</v>
      </c>
      <c r="E60" s="12">
        <v>2019</v>
      </c>
      <c r="F60" s="11">
        <f t="shared" si="3"/>
        <v>5.083333333333333</v>
      </c>
      <c r="G60" s="11">
        <f t="shared" si="4"/>
        <v>3.329896907216495</v>
      </c>
      <c r="H60" s="11">
        <f t="shared" si="5"/>
        <v>2.5277777777777777</v>
      </c>
    </row>
    <row r="61" spans="1:8" x14ac:dyDescent="0.2">
      <c r="A61" s="12">
        <v>2020</v>
      </c>
      <c r="B61" s="11">
        <f t="shared" si="0"/>
        <v>4.6590909090909083</v>
      </c>
      <c r="C61" s="11">
        <f t="shared" si="1"/>
        <v>3.3173076923076921</v>
      </c>
      <c r="D61" s="11">
        <f t="shared" si="2"/>
        <v>1.9318181818181817</v>
      </c>
      <c r="E61" s="12">
        <v>2020</v>
      </c>
      <c r="F61" s="11">
        <f t="shared" si="3"/>
        <v>4.375</v>
      </c>
      <c r="G61" s="11">
        <f t="shared" si="4"/>
        <v>3.0291262135922326</v>
      </c>
      <c r="H61" s="11">
        <f t="shared" si="5"/>
        <v>2.3250000000000002</v>
      </c>
    </row>
    <row r="62" spans="1:8" x14ac:dyDescent="0.2">
      <c r="A62" s="12">
        <v>2021</v>
      </c>
      <c r="B62" s="11">
        <f t="shared" si="0"/>
        <v>5.0232558139534893</v>
      </c>
      <c r="C62" s="11">
        <f t="shared" si="1"/>
        <v>3.4368932038834954</v>
      </c>
      <c r="D62" s="11">
        <f t="shared" si="2"/>
        <v>1.9534883720930234</v>
      </c>
      <c r="E62" s="12">
        <v>2021</v>
      </c>
    </row>
    <row r="64" spans="1:8" x14ac:dyDescent="0.2">
      <c r="A64" s="12" t="s">
        <v>123</v>
      </c>
      <c r="B64" s="12"/>
    </row>
    <row r="65" spans="1:8" x14ac:dyDescent="0.2">
      <c r="A65" s="13"/>
      <c r="B65" s="16" t="s">
        <v>17</v>
      </c>
      <c r="C65" s="16"/>
      <c r="D65" s="16"/>
      <c r="E65" s="21"/>
      <c r="F65" s="16" t="s">
        <v>18</v>
      </c>
      <c r="G65" s="16"/>
      <c r="H65" s="16"/>
    </row>
    <row r="66" spans="1:8" x14ac:dyDescent="0.2">
      <c r="A66" s="16" t="s">
        <v>21</v>
      </c>
      <c r="B66" s="19" t="s">
        <v>124</v>
      </c>
      <c r="C66" s="19" t="s">
        <v>14</v>
      </c>
      <c r="D66" s="19" t="s">
        <v>125</v>
      </c>
      <c r="E66" s="16" t="s">
        <v>21</v>
      </c>
      <c r="F66" s="19" t="s">
        <v>124</v>
      </c>
      <c r="G66" s="19" t="s">
        <v>14</v>
      </c>
      <c r="H66" s="19" t="s">
        <v>125</v>
      </c>
    </row>
    <row r="67" spans="1:8" x14ac:dyDescent="0.2">
      <c r="A67" s="12">
        <v>2005</v>
      </c>
      <c r="B67">
        <f t="shared" ref="B67:B83" si="6">M3+N3+O3+P3</f>
        <v>24.200000000000003</v>
      </c>
      <c r="C67">
        <f t="shared" ref="C67:C83" si="7">V3</f>
        <v>22.2</v>
      </c>
      <c r="D67" s="20">
        <f>C67/B67</f>
        <v>0.91735537190082628</v>
      </c>
      <c r="E67" s="12">
        <v>2005</v>
      </c>
      <c r="F67">
        <f t="shared" ref="F67:F82" si="8">M23+N23+O23+P23</f>
        <v>23.8</v>
      </c>
      <c r="G67">
        <f t="shared" ref="G67:G82" si="9">V23</f>
        <v>21.5</v>
      </c>
      <c r="H67" s="20">
        <f>G67/F67</f>
        <v>0.90336134453781514</v>
      </c>
    </row>
    <row r="68" spans="1:8" x14ac:dyDescent="0.2">
      <c r="A68" s="12">
        <v>2006</v>
      </c>
      <c r="B68">
        <f t="shared" si="6"/>
        <v>24.6</v>
      </c>
      <c r="C68">
        <f t="shared" si="7"/>
        <v>21.9</v>
      </c>
      <c r="D68" s="20">
        <f t="shared" ref="D68:D83" si="10">C68/B68</f>
        <v>0.89024390243902429</v>
      </c>
      <c r="E68" s="12">
        <v>2006</v>
      </c>
      <c r="F68">
        <f t="shared" si="8"/>
        <v>23.5</v>
      </c>
      <c r="G68">
        <f t="shared" si="9"/>
        <v>24.5</v>
      </c>
      <c r="H68" s="20">
        <f t="shared" ref="H68:H82" si="11">G68/F68</f>
        <v>1.0425531914893618</v>
      </c>
    </row>
    <row r="69" spans="1:8" x14ac:dyDescent="0.2">
      <c r="A69" s="12">
        <v>2007</v>
      </c>
      <c r="B69">
        <f t="shared" si="6"/>
        <v>24.700000000000003</v>
      </c>
      <c r="C69">
        <f t="shared" si="7"/>
        <v>21.8</v>
      </c>
      <c r="D69" s="20">
        <f t="shared" si="10"/>
        <v>0.8825910931174088</v>
      </c>
      <c r="E69" s="12">
        <v>2007</v>
      </c>
      <c r="F69">
        <f t="shared" si="8"/>
        <v>24.9</v>
      </c>
      <c r="G69">
        <f t="shared" si="9"/>
        <v>21</v>
      </c>
      <c r="H69" s="20">
        <f t="shared" si="11"/>
        <v>0.84337349397590367</v>
      </c>
    </row>
    <row r="70" spans="1:8" x14ac:dyDescent="0.2">
      <c r="A70" s="12">
        <v>2008</v>
      </c>
      <c r="B70">
        <f t="shared" si="6"/>
        <v>25</v>
      </c>
      <c r="C70">
        <f t="shared" si="7"/>
        <v>21.6</v>
      </c>
      <c r="D70" s="20">
        <f t="shared" si="10"/>
        <v>0.8640000000000001</v>
      </c>
      <c r="E70" s="12">
        <v>2008</v>
      </c>
      <c r="F70">
        <f t="shared" si="8"/>
        <v>25.1</v>
      </c>
      <c r="G70">
        <f t="shared" si="9"/>
        <v>20</v>
      </c>
      <c r="H70" s="20">
        <f t="shared" si="11"/>
        <v>0.79681274900398402</v>
      </c>
    </row>
    <row r="71" spans="1:8" x14ac:dyDescent="0.2">
      <c r="A71" s="12">
        <v>2009</v>
      </c>
      <c r="B71">
        <f t="shared" si="6"/>
        <v>24.9</v>
      </c>
      <c r="C71">
        <f t="shared" si="7"/>
        <v>22.2</v>
      </c>
      <c r="D71" s="20">
        <f t="shared" si="10"/>
        <v>0.89156626506024095</v>
      </c>
      <c r="E71" s="12">
        <v>2009</v>
      </c>
      <c r="F71">
        <f t="shared" si="8"/>
        <v>24.6</v>
      </c>
      <c r="G71">
        <f t="shared" si="9"/>
        <v>20.8</v>
      </c>
      <c r="H71" s="20">
        <f t="shared" si="11"/>
        <v>0.84552845528455278</v>
      </c>
    </row>
    <row r="72" spans="1:8" x14ac:dyDescent="0.2">
      <c r="A72" s="12">
        <v>2010</v>
      </c>
      <c r="B72">
        <f t="shared" si="6"/>
        <v>24.9</v>
      </c>
      <c r="C72">
        <f t="shared" si="7"/>
        <v>21.8</v>
      </c>
      <c r="D72" s="20">
        <f t="shared" si="10"/>
        <v>0.87550200803212863</v>
      </c>
      <c r="E72" s="12">
        <v>2010</v>
      </c>
      <c r="F72">
        <f t="shared" si="8"/>
        <v>23.900000000000002</v>
      </c>
      <c r="G72">
        <f t="shared" si="9"/>
        <v>21.2</v>
      </c>
      <c r="H72" s="20">
        <f t="shared" si="11"/>
        <v>0.88702928870292874</v>
      </c>
    </row>
    <row r="73" spans="1:8" x14ac:dyDescent="0.2">
      <c r="A73" s="12">
        <v>2011</v>
      </c>
      <c r="B73">
        <f t="shared" si="6"/>
        <v>24.7</v>
      </c>
      <c r="C73">
        <f t="shared" si="7"/>
        <v>21.8</v>
      </c>
      <c r="D73" s="20">
        <f t="shared" si="10"/>
        <v>0.88259109311740891</v>
      </c>
      <c r="E73" s="12">
        <v>2011</v>
      </c>
      <c r="F73">
        <f t="shared" si="8"/>
        <v>24</v>
      </c>
      <c r="G73">
        <f t="shared" si="9"/>
        <v>21</v>
      </c>
      <c r="H73" s="20">
        <f t="shared" si="11"/>
        <v>0.875</v>
      </c>
    </row>
    <row r="74" spans="1:8" x14ac:dyDescent="0.2">
      <c r="A74" s="12">
        <v>2012</v>
      </c>
      <c r="B74">
        <f t="shared" si="6"/>
        <v>24.900000000000002</v>
      </c>
      <c r="C74">
        <f t="shared" si="7"/>
        <v>21.6</v>
      </c>
      <c r="D74" s="20">
        <f t="shared" si="10"/>
        <v>0.86746987951807231</v>
      </c>
      <c r="E74" s="12">
        <v>2012</v>
      </c>
      <c r="F74">
        <f t="shared" si="8"/>
        <v>23.8</v>
      </c>
      <c r="G74">
        <f t="shared" si="9"/>
        <v>20.3</v>
      </c>
      <c r="H74" s="20">
        <f t="shared" si="11"/>
        <v>0.8529411764705882</v>
      </c>
    </row>
    <row r="75" spans="1:8" x14ac:dyDescent="0.2">
      <c r="A75" s="12">
        <v>2013</v>
      </c>
      <c r="B75">
        <f t="shared" si="6"/>
        <v>25</v>
      </c>
      <c r="C75">
        <f t="shared" si="7"/>
        <v>21.4</v>
      </c>
      <c r="D75" s="20">
        <f t="shared" si="10"/>
        <v>0.85599999999999998</v>
      </c>
      <c r="E75" s="12">
        <v>2013</v>
      </c>
      <c r="F75">
        <f t="shared" si="8"/>
        <v>24.5</v>
      </c>
      <c r="G75">
        <f t="shared" si="9"/>
        <v>19.5</v>
      </c>
      <c r="H75" s="20">
        <f t="shared" si="11"/>
        <v>0.79591836734693877</v>
      </c>
    </row>
    <row r="76" spans="1:8" x14ac:dyDescent="0.2">
      <c r="A76" s="12">
        <v>2014</v>
      </c>
      <c r="B76">
        <f t="shared" si="6"/>
        <v>24.9</v>
      </c>
      <c r="C76">
        <f t="shared" si="7"/>
        <v>22</v>
      </c>
      <c r="D76" s="20">
        <f t="shared" si="10"/>
        <v>0.88353413654618473</v>
      </c>
      <c r="E76" s="12">
        <v>2014</v>
      </c>
      <c r="F76">
        <f t="shared" si="8"/>
        <v>23.900000000000002</v>
      </c>
      <c r="G76">
        <f t="shared" si="9"/>
        <v>21.5</v>
      </c>
      <c r="H76" s="20">
        <f t="shared" si="11"/>
        <v>0.89958158995815896</v>
      </c>
    </row>
    <row r="77" spans="1:8" x14ac:dyDescent="0.2">
      <c r="A77" s="12">
        <v>2015</v>
      </c>
      <c r="B77">
        <f t="shared" si="6"/>
        <v>24.7</v>
      </c>
      <c r="C77">
        <f t="shared" si="7"/>
        <v>21.7</v>
      </c>
      <c r="D77" s="20">
        <f t="shared" si="10"/>
        <v>0.87854251012145745</v>
      </c>
      <c r="E77" s="12">
        <v>2015</v>
      </c>
      <c r="F77">
        <f t="shared" si="8"/>
        <v>24.799999999999997</v>
      </c>
      <c r="G77">
        <f t="shared" si="9"/>
        <v>19.3</v>
      </c>
      <c r="H77" s="20">
        <f t="shared" si="11"/>
        <v>0.77822580645161299</v>
      </c>
    </row>
    <row r="78" spans="1:8" x14ac:dyDescent="0.2">
      <c r="A78" s="12">
        <v>2016</v>
      </c>
      <c r="B78">
        <f t="shared" si="6"/>
        <v>24.6</v>
      </c>
      <c r="C78">
        <f t="shared" si="7"/>
        <v>21.6</v>
      </c>
      <c r="D78" s="20">
        <f t="shared" si="10"/>
        <v>0.87804878048780488</v>
      </c>
      <c r="E78" s="12">
        <v>2016</v>
      </c>
      <c r="F78">
        <f t="shared" si="8"/>
        <v>24.4</v>
      </c>
      <c r="G78">
        <f t="shared" si="9"/>
        <v>19.899999999999999</v>
      </c>
      <c r="H78" s="20">
        <f t="shared" si="11"/>
        <v>0.81557377049180324</v>
      </c>
    </row>
    <row r="79" spans="1:8" x14ac:dyDescent="0.2">
      <c r="A79" s="12">
        <v>2017</v>
      </c>
      <c r="B79">
        <f t="shared" si="6"/>
        <v>24.900000000000002</v>
      </c>
      <c r="C79">
        <f t="shared" si="7"/>
        <v>21.2</v>
      </c>
      <c r="D79" s="20">
        <f t="shared" si="10"/>
        <v>0.85140562248995977</v>
      </c>
      <c r="E79" s="12">
        <v>2017</v>
      </c>
      <c r="F79">
        <f t="shared" si="8"/>
        <v>25</v>
      </c>
      <c r="G79">
        <f t="shared" si="9"/>
        <v>19.100000000000001</v>
      </c>
      <c r="H79" s="20">
        <f t="shared" si="11"/>
        <v>0.76400000000000001</v>
      </c>
    </row>
    <row r="80" spans="1:8" x14ac:dyDescent="0.2">
      <c r="A80" s="12">
        <v>2018</v>
      </c>
      <c r="B80">
        <f t="shared" si="6"/>
        <v>25.099999999999998</v>
      </c>
      <c r="C80">
        <f t="shared" si="7"/>
        <v>20.6</v>
      </c>
      <c r="D80" s="20">
        <f t="shared" si="10"/>
        <v>0.82071713147410374</v>
      </c>
      <c r="E80" s="12">
        <v>2018</v>
      </c>
      <c r="F80">
        <f t="shared" si="8"/>
        <v>26.1</v>
      </c>
      <c r="G80">
        <f t="shared" si="9"/>
        <v>17.5</v>
      </c>
      <c r="H80" s="20">
        <f t="shared" si="11"/>
        <v>0.67049808429118773</v>
      </c>
    </row>
    <row r="81" spans="1:8" x14ac:dyDescent="0.2">
      <c r="A81" s="12">
        <v>2019</v>
      </c>
      <c r="B81">
        <f t="shared" si="6"/>
        <v>25.000000000000004</v>
      </c>
      <c r="C81">
        <f t="shared" si="7"/>
        <v>20.5</v>
      </c>
      <c r="D81" s="20">
        <f t="shared" si="10"/>
        <v>0.81999999999999984</v>
      </c>
      <c r="E81" s="12">
        <v>2019</v>
      </c>
      <c r="F81">
        <f t="shared" si="8"/>
        <v>25.099999999999998</v>
      </c>
      <c r="G81">
        <f t="shared" si="9"/>
        <v>18.3</v>
      </c>
      <c r="H81" s="20">
        <f t="shared" si="11"/>
        <v>0.72908366533864555</v>
      </c>
    </row>
    <row r="82" spans="1:8" x14ac:dyDescent="0.2">
      <c r="A82" s="12">
        <v>2020</v>
      </c>
      <c r="B82">
        <f t="shared" si="6"/>
        <v>25</v>
      </c>
      <c r="C82">
        <f t="shared" si="7"/>
        <v>20.5</v>
      </c>
      <c r="D82" s="20">
        <f t="shared" si="10"/>
        <v>0.82</v>
      </c>
      <c r="E82" s="12">
        <v>2020</v>
      </c>
      <c r="F82">
        <f t="shared" si="8"/>
        <v>26.1</v>
      </c>
      <c r="G82">
        <f t="shared" si="9"/>
        <v>17.5</v>
      </c>
      <c r="H82" s="20">
        <f t="shared" si="11"/>
        <v>0.67049808429118773</v>
      </c>
    </row>
    <row r="83" spans="1:8" x14ac:dyDescent="0.2">
      <c r="A83" s="12">
        <v>2021</v>
      </c>
      <c r="B83">
        <f t="shared" si="6"/>
        <v>24.900000000000002</v>
      </c>
      <c r="C83">
        <f t="shared" si="7"/>
        <v>21.6</v>
      </c>
      <c r="D83" s="20">
        <f t="shared" si="10"/>
        <v>0.86746987951807231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101C-9DF4-AA4C-85DB-1690E6670FCB}">
  <dimension ref="A1:AB26"/>
  <sheetViews>
    <sheetView zoomScale="65" workbookViewId="0">
      <selection activeCell="Y37" sqref="Y37"/>
    </sheetView>
  </sheetViews>
  <sheetFormatPr baseColWidth="10" defaultRowHeight="16" x14ac:dyDescent="0.2"/>
  <cols>
    <col min="7" max="7" width="11.6640625" bestFit="1" customWidth="1"/>
  </cols>
  <sheetData>
    <row r="1" spans="1:28" x14ac:dyDescent="0.2">
      <c r="A1" s="12" t="s">
        <v>108</v>
      </c>
      <c r="B1" s="12"/>
      <c r="C1" s="1" t="s">
        <v>111</v>
      </c>
      <c r="D1" s="1"/>
      <c r="E1" s="1"/>
      <c r="F1" s="1"/>
    </row>
    <row r="2" spans="1:28" x14ac:dyDescent="0.2">
      <c r="A2" s="12" t="s">
        <v>21</v>
      </c>
      <c r="B2" s="12">
        <v>2005</v>
      </c>
      <c r="C2" s="12">
        <v>2006</v>
      </c>
      <c r="D2" s="12">
        <v>2007</v>
      </c>
      <c r="E2" s="12">
        <v>2008</v>
      </c>
      <c r="F2" s="12">
        <v>2009</v>
      </c>
      <c r="G2" s="12">
        <v>2010</v>
      </c>
      <c r="H2" s="12">
        <v>2011</v>
      </c>
      <c r="I2" s="12">
        <v>2012</v>
      </c>
      <c r="J2" s="12">
        <v>2013</v>
      </c>
      <c r="K2" s="12">
        <v>2014</v>
      </c>
      <c r="L2" s="12">
        <v>2015</v>
      </c>
      <c r="M2" s="12">
        <v>2016</v>
      </c>
      <c r="N2" s="12">
        <v>2017</v>
      </c>
      <c r="O2" s="12">
        <v>2018</v>
      </c>
      <c r="P2" s="12">
        <v>2019</v>
      </c>
      <c r="Q2" s="12">
        <v>2020</v>
      </c>
      <c r="R2" s="12">
        <v>2021</v>
      </c>
      <c r="S2" s="12">
        <v>2022</v>
      </c>
    </row>
    <row r="3" spans="1:28" x14ac:dyDescent="0.2">
      <c r="A3" s="12" t="s">
        <v>109</v>
      </c>
      <c r="G3" s="3">
        <v>476.34399999999999</v>
      </c>
      <c r="H3" s="3">
        <v>484.572</v>
      </c>
      <c r="I3" s="3">
        <v>496.75799999999998</v>
      </c>
      <c r="J3" s="3">
        <v>509.12099999999998</v>
      </c>
      <c r="K3" s="3">
        <v>519.68299999999999</v>
      </c>
      <c r="L3" s="3">
        <v>533.42200000000003</v>
      </c>
      <c r="M3" s="3">
        <v>539.16499999999996</v>
      </c>
      <c r="N3" s="3">
        <v>559.58600000000001</v>
      </c>
      <c r="O3" s="3">
        <v>592.40200000000004</v>
      </c>
      <c r="P3" s="3">
        <v>638.50099999999998</v>
      </c>
      <c r="Q3" s="3">
        <v>751.04300000000001</v>
      </c>
      <c r="R3" s="3">
        <v>763.572</v>
      </c>
    </row>
    <row r="4" spans="1:28" x14ac:dyDescent="0.2">
      <c r="A4" s="12" t="s">
        <v>110</v>
      </c>
      <c r="B4">
        <v>3.7104676970592201</v>
      </c>
      <c r="C4">
        <v>4.0623847913742805</v>
      </c>
      <c r="D4">
        <v>4.4597557270277735</v>
      </c>
      <c r="E4">
        <v>4.8448314044399998</v>
      </c>
      <c r="F4">
        <v>5.5242748398700003</v>
      </c>
      <c r="G4">
        <v>5.73397688915</v>
      </c>
      <c r="H4">
        <v>5.9350754180999994</v>
      </c>
      <c r="I4">
        <v>6.2435773978400011</v>
      </c>
      <c r="J4">
        <v>6.4680584743399994</v>
      </c>
      <c r="K4">
        <v>6.7769813700700006</v>
      </c>
      <c r="L4">
        <v>6.9313224147499986</v>
      </c>
      <c r="M4">
        <v>7.1896425043740004</v>
      </c>
      <c r="N4">
        <v>7.4991792966999995</v>
      </c>
      <c r="O4">
        <v>7.8922452221400015</v>
      </c>
      <c r="P4">
        <v>8.3271461199800001</v>
      </c>
      <c r="Q4">
        <v>9.0600281277600008</v>
      </c>
      <c r="R4">
        <v>9.4961516383199989</v>
      </c>
      <c r="S4">
        <v>9.5324511922799999</v>
      </c>
    </row>
    <row r="6" spans="1:28" x14ac:dyDescent="0.2">
      <c r="A6" s="12" t="s">
        <v>96</v>
      </c>
      <c r="B6" s="12" t="s">
        <v>76</v>
      </c>
      <c r="C6" s="12"/>
    </row>
    <row r="7" spans="1:28" x14ac:dyDescent="0.2">
      <c r="A7" s="12" t="s">
        <v>21</v>
      </c>
      <c r="B7" s="12">
        <v>1995</v>
      </c>
      <c r="C7" s="12">
        <v>1996</v>
      </c>
      <c r="D7" s="12">
        <v>1997</v>
      </c>
      <c r="E7" s="12">
        <v>1998</v>
      </c>
      <c r="F7" s="12">
        <v>1999</v>
      </c>
      <c r="G7" s="12">
        <v>2000</v>
      </c>
      <c r="H7" s="12">
        <v>2001</v>
      </c>
      <c r="I7" s="12">
        <v>2002</v>
      </c>
      <c r="J7" s="12">
        <v>2003</v>
      </c>
      <c r="K7" s="12">
        <v>2004</v>
      </c>
      <c r="L7" s="12">
        <v>2005</v>
      </c>
      <c r="M7" s="12">
        <v>2006</v>
      </c>
      <c r="N7" s="12">
        <v>2007</v>
      </c>
      <c r="O7" s="12">
        <v>2008</v>
      </c>
      <c r="P7" s="12">
        <v>2009</v>
      </c>
      <c r="Q7" s="12">
        <v>2010</v>
      </c>
      <c r="R7" s="12">
        <v>2011</v>
      </c>
      <c r="S7" s="12">
        <v>2012</v>
      </c>
      <c r="T7" s="12">
        <v>2013</v>
      </c>
      <c r="U7" s="12">
        <v>2014</v>
      </c>
      <c r="V7" s="12">
        <v>2015</v>
      </c>
      <c r="W7" s="12">
        <v>2016</v>
      </c>
      <c r="X7" s="12">
        <v>2017</v>
      </c>
      <c r="Y7" s="12">
        <v>2018</v>
      </c>
      <c r="Z7" s="12">
        <v>2019</v>
      </c>
      <c r="AA7" s="12">
        <v>2020</v>
      </c>
      <c r="AB7" s="12">
        <v>2021</v>
      </c>
    </row>
    <row r="8" spans="1:28" x14ac:dyDescent="0.2">
      <c r="A8" s="12" t="s">
        <v>75</v>
      </c>
      <c r="B8">
        <v>2850088</v>
      </c>
      <c r="C8">
        <v>2971644</v>
      </c>
      <c r="D8">
        <v>2956255</v>
      </c>
      <c r="E8">
        <v>2945725</v>
      </c>
      <c r="F8">
        <v>2986496</v>
      </c>
      <c r="G8">
        <v>3105974</v>
      </c>
      <c r="H8">
        <v>3200504</v>
      </c>
      <c r="I8">
        <v>3250724</v>
      </c>
      <c r="J8">
        <v>3367225</v>
      </c>
      <c r="K8">
        <v>3529339</v>
      </c>
      <c r="L8">
        <v>3762325</v>
      </c>
      <c r="M8">
        <v>4016929</v>
      </c>
      <c r="N8">
        <v>4240686</v>
      </c>
      <c r="O8">
        <v>4354606</v>
      </c>
      <c r="P8">
        <v>4151779</v>
      </c>
      <c r="Q8">
        <v>4252892</v>
      </c>
      <c r="R8">
        <v>4327744</v>
      </c>
      <c r="S8">
        <v>4293768</v>
      </c>
      <c r="T8">
        <v>4291823</v>
      </c>
      <c r="U8">
        <v>4388909</v>
      </c>
      <c r="V8">
        <v>4625378</v>
      </c>
      <c r="W8">
        <v>4742758</v>
      </c>
      <c r="X8">
        <v>4987891</v>
      </c>
      <c r="Y8">
        <v>5148497</v>
      </c>
      <c r="Z8">
        <v>5304493</v>
      </c>
      <c r="AA8">
        <v>5012583</v>
      </c>
      <c r="AB8" s="10">
        <v>5190647.2252670219</v>
      </c>
    </row>
    <row r="9" spans="1:28" x14ac:dyDescent="0.2">
      <c r="A9" s="12" t="s">
        <v>74</v>
      </c>
      <c r="B9">
        <v>36449.249499999998</v>
      </c>
      <c r="C9">
        <v>38862.377800000002</v>
      </c>
      <c r="D9">
        <v>41165.034099999997</v>
      </c>
      <c r="E9">
        <v>42843.176500000001</v>
      </c>
      <c r="F9">
        <v>42797.526400000002</v>
      </c>
      <c r="G9">
        <v>43296.590700000001</v>
      </c>
      <c r="H9">
        <v>44705.420400000003</v>
      </c>
      <c r="I9">
        <v>46721.593500000003</v>
      </c>
      <c r="J9">
        <v>49290.729099999997</v>
      </c>
      <c r="K9">
        <v>51892.654499999997</v>
      </c>
      <c r="L9">
        <v>55330.1973</v>
      </c>
      <c r="M9">
        <v>60029.486900000004</v>
      </c>
      <c r="N9">
        <v>66531.21716</v>
      </c>
      <c r="O9">
        <v>70240.162400000001</v>
      </c>
      <c r="P9">
        <v>66408.508300000001</v>
      </c>
      <c r="Q9">
        <v>70869.000599999999</v>
      </c>
      <c r="R9">
        <v>72762.269700000004</v>
      </c>
      <c r="S9">
        <v>73721.547099999996</v>
      </c>
      <c r="T9">
        <v>74187.887799999997</v>
      </c>
      <c r="U9">
        <v>76189.169500000004</v>
      </c>
      <c r="V9">
        <v>80126</v>
      </c>
      <c r="W9">
        <v>81683.419099999999</v>
      </c>
      <c r="X9">
        <v>84083.835699999996</v>
      </c>
      <c r="Y9">
        <v>87472.699699999997</v>
      </c>
      <c r="Z9">
        <v>89676.570900000006</v>
      </c>
      <c r="AA9">
        <v>86649.908200000005</v>
      </c>
      <c r="AB9">
        <v>89262.061155152885</v>
      </c>
    </row>
    <row r="10" spans="1:28" x14ac:dyDescent="0.2">
      <c r="A10" s="12" t="s">
        <v>93</v>
      </c>
      <c r="B10">
        <f>B8/1000</f>
        <v>2850.0880000000002</v>
      </c>
      <c r="C10">
        <f t="shared" ref="C10:Q10" si="0">C8/1000</f>
        <v>2971.6439999999998</v>
      </c>
      <c r="D10">
        <f t="shared" si="0"/>
        <v>2956.2550000000001</v>
      </c>
      <c r="E10">
        <f t="shared" si="0"/>
        <v>2945.7249999999999</v>
      </c>
      <c r="F10">
        <f t="shared" si="0"/>
        <v>2986.4960000000001</v>
      </c>
      <c r="G10">
        <f t="shared" si="0"/>
        <v>3105.9740000000002</v>
      </c>
      <c r="H10">
        <f t="shared" si="0"/>
        <v>3200.5039999999999</v>
      </c>
      <c r="I10">
        <f t="shared" si="0"/>
        <v>3250.7240000000002</v>
      </c>
      <c r="J10">
        <f t="shared" si="0"/>
        <v>3367.2249999999999</v>
      </c>
      <c r="K10">
        <f t="shared" si="0"/>
        <v>3529.3389999999999</v>
      </c>
      <c r="L10">
        <f t="shared" si="0"/>
        <v>3762.3249999999998</v>
      </c>
      <c r="M10">
        <f t="shared" si="0"/>
        <v>4016.9290000000001</v>
      </c>
      <c r="N10">
        <f t="shared" si="0"/>
        <v>4240.6859999999997</v>
      </c>
      <c r="O10">
        <f t="shared" si="0"/>
        <v>4354.6059999999998</v>
      </c>
      <c r="P10">
        <f t="shared" si="0"/>
        <v>4151.7790000000005</v>
      </c>
      <c r="Q10">
        <f t="shared" si="0"/>
        <v>4252.8919999999998</v>
      </c>
      <c r="R10">
        <f>R8/1000</f>
        <v>4327.7439999999997</v>
      </c>
      <c r="S10">
        <f t="shared" ref="S10" si="1">S8/1000</f>
        <v>4293.768</v>
      </c>
      <c r="T10">
        <f>T8/1000</f>
        <v>4291.8230000000003</v>
      </c>
      <c r="U10">
        <f t="shared" ref="U10:Y10" si="2">U8/1000</f>
        <v>4388.9089999999997</v>
      </c>
      <c r="V10">
        <f t="shared" si="2"/>
        <v>4625.3779999999997</v>
      </c>
      <c r="W10">
        <f t="shared" si="2"/>
        <v>4742.7579999999998</v>
      </c>
      <c r="X10">
        <f t="shared" si="2"/>
        <v>4987.8909999999996</v>
      </c>
      <c r="Y10">
        <f t="shared" si="2"/>
        <v>5148.4970000000003</v>
      </c>
      <c r="Z10">
        <f>Z8/1000</f>
        <v>5304.4930000000004</v>
      </c>
      <c r="AA10">
        <f t="shared" ref="AA10" si="3">AA8/1000</f>
        <v>5012.5829999999996</v>
      </c>
      <c r="AB10">
        <f t="shared" ref="AB10" si="4">AB8/1000</f>
        <v>5190.6472252670219</v>
      </c>
    </row>
    <row r="11" spans="1:28" x14ac:dyDescent="0.2">
      <c r="A11" s="12" t="s">
        <v>94</v>
      </c>
      <c r="B11">
        <f>B9/1000</f>
        <v>36.449249500000001</v>
      </c>
      <c r="C11">
        <f t="shared" ref="C11:Q11" si="5">C9/1000</f>
        <v>38.862377800000004</v>
      </c>
      <c r="D11">
        <f t="shared" si="5"/>
        <v>41.1650341</v>
      </c>
      <c r="E11">
        <f t="shared" si="5"/>
        <v>42.843176499999998</v>
      </c>
      <c r="F11">
        <f t="shared" si="5"/>
        <v>42.797526400000002</v>
      </c>
      <c r="G11">
        <f t="shared" si="5"/>
        <v>43.296590700000003</v>
      </c>
      <c r="H11">
        <f t="shared" si="5"/>
        <v>44.705420400000001</v>
      </c>
      <c r="I11">
        <f t="shared" si="5"/>
        <v>46.721593500000004</v>
      </c>
      <c r="J11">
        <f t="shared" si="5"/>
        <v>49.2907291</v>
      </c>
      <c r="K11">
        <f t="shared" si="5"/>
        <v>51.892654499999999</v>
      </c>
      <c r="L11">
        <f t="shared" si="5"/>
        <v>55.330197300000002</v>
      </c>
      <c r="M11">
        <f t="shared" si="5"/>
        <v>60.029486900000002</v>
      </c>
      <c r="N11">
        <f t="shared" si="5"/>
        <v>66.531217159999997</v>
      </c>
      <c r="O11">
        <f t="shared" si="5"/>
        <v>70.240162400000003</v>
      </c>
      <c r="P11">
        <f t="shared" si="5"/>
        <v>66.408508300000008</v>
      </c>
      <c r="Q11">
        <f t="shared" si="5"/>
        <v>70.869000599999993</v>
      </c>
      <c r="R11">
        <f>R9/1000</f>
        <v>72.762269700000004</v>
      </c>
      <c r="S11">
        <f t="shared" ref="S11" si="6">S9/1000</f>
        <v>73.721547099999995</v>
      </c>
      <c r="T11">
        <f>T9/1000</f>
        <v>74.187887799999999</v>
      </c>
      <c r="U11">
        <f t="shared" ref="U11:Y11" si="7">U9/1000</f>
        <v>76.189169500000006</v>
      </c>
      <c r="V11">
        <f t="shared" si="7"/>
        <v>80.126000000000005</v>
      </c>
      <c r="W11">
        <f t="shared" si="7"/>
        <v>81.683419099999995</v>
      </c>
      <c r="X11">
        <f t="shared" si="7"/>
        <v>84.083835699999995</v>
      </c>
      <c r="Y11">
        <f t="shared" si="7"/>
        <v>87.472699699999993</v>
      </c>
      <c r="Z11">
        <f>Z9/1000</f>
        <v>89.676570900000002</v>
      </c>
      <c r="AA11">
        <f t="shared" ref="AA11" si="8">AA9/1000</f>
        <v>86.649908199999999</v>
      </c>
      <c r="AB11">
        <f t="shared" ref="AB11" si="9">AB9/1000</f>
        <v>89.262061155152892</v>
      </c>
    </row>
    <row r="12" spans="1:28" x14ac:dyDescent="0.2">
      <c r="K12" s="1"/>
    </row>
    <row r="13" spans="1:28" x14ac:dyDescent="0.2">
      <c r="A13" s="12" t="s">
        <v>114</v>
      </c>
      <c r="B13" s="13"/>
      <c r="C13" s="13"/>
    </row>
    <row r="14" spans="1:28" x14ac:dyDescent="0.2">
      <c r="A14" s="12" t="s">
        <v>21</v>
      </c>
      <c r="B14" s="12">
        <v>2005</v>
      </c>
      <c r="C14" s="12">
        <v>2006</v>
      </c>
      <c r="D14" s="12">
        <v>2007</v>
      </c>
      <c r="E14" s="12">
        <v>2008</v>
      </c>
      <c r="F14" s="12">
        <v>2009</v>
      </c>
      <c r="G14" s="12">
        <v>2010</v>
      </c>
      <c r="H14" s="12">
        <v>2011</v>
      </c>
      <c r="I14" s="12">
        <v>2012</v>
      </c>
      <c r="J14" s="12">
        <v>2013</v>
      </c>
      <c r="K14" s="12">
        <v>2014</v>
      </c>
      <c r="L14" s="12">
        <v>2015</v>
      </c>
      <c r="M14" s="12">
        <v>2016</v>
      </c>
      <c r="N14" s="12">
        <v>2017</v>
      </c>
      <c r="O14" s="12">
        <v>2018</v>
      </c>
      <c r="P14" s="12">
        <v>2019</v>
      </c>
      <c r="Q14" s="12">
        <v>2020</v>
      </c>
      <c r="R14" s="12">
        <v>2021</v>
      </c>
    </row>
    <row r="15" spans="1:28" x14ac:dyDescent="0.2">
      <c r="A15" s="12" t="s">
        <v>17</v>
      </c>
      <c r="G15" s="14">
        <f>G3/Q10</f>
        <v>0.11200472525519106</v>
      </c>
      <c r="H15" s="14">
        <f t="shared" ref="H15:R15" si="10">H3/R10</f>
        <v>0.11196873012821462</v>
      </c>
      <c r="I15" s="14">
        <f t="shared" si="10"/>
        <v>0.11569279010882749</v>
      </c>
      <c r="J15" s="14">
        <f t="shared" si="10"/>
        <v>0.11862581471789492</v>
      </c>
      <c r="K15" s="14">
        <f t="shared" si="10"/>
        <v>0.11840824223058624</v>
      </c>
      <c r="L15" s="14">
        <f t="shared" si="10"/>
        <v>0.11532506100041987</v>
      </c>
      <c r="M15" s="14">
        <f t="shared" si="10"/>
        <v>0.11368174382922341</v>
      </c>
      <c r="N15" s="14">
        <f t="shared" si="10"/>
        <v>0.11218889907578174</v>
      </c>
      <c r="O15" s="14">
        <f t="shared" si="10"/>
        <v>0.11506309511300095</v>
      </c>
      <c r="P15" s="14">
        <f t="shared" si="10"/>
        <v>0.12036984495973506</v>
      </c>
      <c r="Q15" s="14">
        <f t="shared" si="10"/>
        <v>0.14983153396163218</v>
      </c>
      <c r="R15" s="14">
        <f t="shared" si="10"/>
        <v>0.14710535446968651</v>
      </c>
    </row>
    <row r="16" spans="1:28" x14ac:dyDescent="0.2">
      <c r="A16" s="12" t="s">
        <v>107</v>
      </c>
      <c r="B16" s="6">
        <f>B4/L11</f>
        <v>6.7060445798540827E-2</v>
      </c>
      <c r="C16" s="6">
        <f t="shared" ref="C16:R16" si="11">C4/M11</f>
        <v>6.7673155330172916E-2</v>
      </c>
      <c r="D16" s="6">
        <f t="shared" si="11"/>
        <v>6.703252874966302E-2</v>
      </c>
      <c r="E16" s="6">
        <f t="shared" si="11"/>
        <v>6.8975230678566882E-2</v>
      </c>
      <c r="F16" s="6">
        <f t="shared" si="11"/>
        <v>8.3186250998352862E-2</v>
      </c>
      <c r="G16" s="14">
        <f t="shared" si="11"/>
        <v>8.090952095562641E-2</v>
      </c>
      <c r="H16" s="14">
        <f t="shared" si="11"/>
        <v>8.1568035776926825E-2</v>
      </c>
      <c r="I16" s="14">
        <f t="shared" si="11"/>
        <v>8.4691350676225866E-2</v>
      </c>
      <c r="J16" s="14">
        <f t="shared" si="11"/>
        <v>8.7184831192080384E-2</v>
      </c>
      <c r="K16" s="14">
        <f t="shared" si="11"/>
        <v>8.8949405992278213E-2</v>
      </c>
      <c r="L16" s="14">
        <f t="shared" si="11"/>
        <v>8.6505284361505605E-2</v>
      </c>
      <c r="M16" s="14">
        <f t="shared" si="11"/>
        <v>8.8018383456404573E-2</v>
      </c>
      <c r="N16" s="14">
        <f t="shared" si="11"/>
        <v>8.9186931522202195E-2</v>
      </c>
      <c r="O16" s="14">
        <f t="shared" si="11"/>
        <v>9.0225238836889377E-2</v>
      </c>
      <c r="P16" s="14">
        <f t="shared" si="11"/>
        <v>9.285754390927542E-2</v>
      </c>
      <c r="Q16" s="14">
        <f t="shared" si="11"/>
        <v>0.10455900434248816</v>
      </c>
      <c r="R16" s="14">
        <f t="shared" si="11"/>
        <v>0.10638508135963885</v>
      </c>
    </row>
    <row r="18" spans="1:15" x14ac:dyDescent="0.2">
      <c r="A18" s="12" t="s">
        <v>112</v>
      </c>
      <c r="B18" s="13"/>
      <c r="C18" s="13"/>
      <c r="D18" s="13"/>
    </row>
    <row r="19" spans="1:15" x14ac:dyDescent="0.2">
      <c r="A19" s="12" t="s">
        <v>21</v>
      </c>
      <c r="B19" s="12">
        <v>2009</v>
      </c>
      <c r="C19" s="12">
        <v>2010</v>
      </c>
      <c r="D19" s="12">
        <v>2011</v>
      </c>
      <c r="E19" s="12">
        <v>2012</v>
      </c>
      <c r="F19" s="12">
        <v>2013</v>
      </c>
      <c r="G19" s="12">
        <v>2014</v>
      </c>
      <c r="H19" s="12">
        <v>2015</v>
      </c>
      <c r="I19" s="12">
        <v>2016</v>
      </c>
      <c r="J19" s="12">
        <v>2017</v>
      </c>
      <c r="K19" s="12">
        <v>2018</v>
      </c>
      <c r="L19" s="12">
        <v>2019</v>
      </c>
      <c r="M19" s="12">
        <v>2020</v>
      </c>
      <c r="N19" s="12">
        <v>2021</v>
      </c>
    </row>
    <row r="20" spans="1:15" x14ac:dyDescent="0.2">
      <c r="A20" s="12" t="s">
        <v>113</v>
      </c>
      <c r="C20">
        <v>1156.616327</v>
      </c>
      <c r="D20">
        <v>1155.315981</v>
      </c>
      <c r="E20">
        <v>1152.1814879999999</v>
      </c>
      <c r="F20">
        <v>1172.926097</v>
      </c>
      <c r="G20">
        <v>1211.3930789999999</v>
      </c>
      <c r="H20">
        <v>1297.321588</v>
      </c>
      <c r="I20">
        <v>1219.8435179999999</v>
      </c>
      <c r="J20">
        <v>1279.795656</v>
      </c>
      <c r="K20">
        <v>1400.974393</v>
      </c>
      <c r="L20">
        <v>1551.7382150000001</v>
      </c>
      <c r="M20">
        <v>1842.9293829999999</v>
      </c>
      <c r="N20">
        <v>1906.9251549999999</v>
      </c>
    </row>
    <row r="21" spans="1:15" x14ac:dyDescent="0.2">
      <c r="A21" s="12" t="s">
        <v>110</v>
      </c>
      <c r="B21" s="4">
        <v>13.3320466</v>
      </c>
      <c r="C21" s="4">
        <v>15.337010900000001</v>
      </c>
      <c r="D21" s="4">
        <v>18.097266999999999</v>
      </c>
      <c r="E21" s="4">
        <v>15.640711</v>
      </c>
      <c r="F21" s="4">
        <v>14.819701999999999</v>
      </c>
      <c r="G21" s="4">
        <v>15.420237999999999</v>
      </c>
      <c r="H21" s="4">
        <v>18.166391000000001</v>
      </c>
      <c r="I21" s="4">
        <v>15.256171999999999</v>
      </c>
      <c r="J21" s="4">
        <v>15.234261</v>
      </c>
      <c r="K21" s="4">
        <v>16.563255000000002</v>
      </c>
      <c r="L21" s="4">
        <v>18.027016</v>
      </c>
      <c r="M21" s="4">
        <v>23.509056999999999</v>
      </c>
      <c r="N21" s="4">
        <v>24.211424999999998</v>
      </c>
    </row>
    <row r="23" spans="1:15" x14ac:dyDescent="0.2">
      <c r="A23" s="12" t="s">
        <v>115</v>
      </c>
      <c r="B23" s="13"/>
      <c r="C23" s="13"/>
      <c r="D23" s="13"/>
      <c r="E23" s="13"/>
      <c r="F23" s="13"/>
    </row>
    <row r="24" spans="1:15" x14ac:dyDescent="0.2">
      <c r="A24" s="12" t="s">
        <v>21</v>
      </c>
      <c r="B24" s="12">
        <v>2009</v>
      </c>
      <c r="C24" s="12">
        <v>2010</v>
      </c>
      <c r="D24" s="12">
        <v>2011</v>
      </c>
      <c r="E24" s="12">
        <v>2012</v>
      </c>
      <c r="F24" s="12">
        <v>2013</v>
      </c>
      <c r="G24" s="12">
        <v>2014</v>
      </c>
      <c r="H24" s="12">
        <v>2015</v>
      </c>
      <c r="I24" s="12">
        <v>2016</v>
      </c>
      <c r="J24" s="12">
        <v>2017</v>
      </c>
      <c r="K24" s="12">
        <v>2018</v>
      </c>
      <c r="L24" s="12">
        <v>2019</v>
      </c>
      <c r="M24" s="12">
        <v>2020</v>
      </c>
      <c r="N24" s="12">
        <v>2021</v>
      </c>
    </row>
    <row r="25" spans="1:15" x14ac:dyDescent="0.2">
      <c r="A25" s="12" t="s">
        <v>17</v>
      </c>
      <c r="C25" s="14">
        <f>G3/C20</f>
        <v>0.41184270780227367</v>
      </c>
      <c r="D25" s="14">
        <f t="shared" ref="D25:N25" si="12">H3/D20</f>
        <v>0.41942811141638664</v>
      </c>
      <c r="E25" s="14">
        <f t="shared" si="12"/>
        <v>0.43114561826738879</v>
      </c>
      <c r="F25" s="14">
        <f t="shared" si="12"/>
        <v>0.43406059537952285</v>
      </c>
      <c r="G25" s="14">
        <f t="shared" si="12"/>
        <v>0.42899617721854261</v>
      </c>
      <c r="H25" s="14">
        <f t="shared" si="12"/>
        <v>0.41117175951904378</v>
      </c>
      <c r="I25" s="14">
        <f t="shared" si="12"/>
        <v>0.44199521663564723</v>
      </c>
      <c r="J25" s="14">
        <f t="shared" si="12"/>
        <v>0.43724636614956602</v>
      </c>
      <c r="K25" s="14">
        <f t="shared" si="12"/>
        <v>0.42284998423950498</v>
      </c>
      <c r="L25" s="14">
        <f t="shared" si="12"/>
        <v>0.41147468936955961</v>
      </c>
      <c r="M25" s="14">
        <f t="shared" si="12"/>
        <v>0.40752673809856993</v>
      </c>
      <c r="N25" s="14">
        <f t="shared" si="12"/>
        <v>0.40042053984022252</v>
      </c>
      <c r="O25" s="6"/>
    </row>
    <row r="26" spans="1:15" x14ac:dyDescent="0.2">
      <c r="A26" s="12" t="s">
        <v>18</v>
      </c>
      <c r="B26" s="6">
        <f>F4/B21</f>
        <v>0.41436060086003601</v>
      </c>
      <c r="C26" s="14">
        <f t="shared" ref="C26:N26" si="13">G4/C21</f>
        <v>0.37386534615750971</v>
      </c>
      <c r="D26" s="14">
        <f t="shared" si="13"/>
        <v>0.32795423851015737</v>
      </c>
      <c r="E26" s="14">
        <f t="shared" si="13"/>
        <v>0.39918756876461697</v>
      </c>
      <c r="F26" s="14">
        <f t="shared" si="13"/>
        <v>0.43644996872001879</v>
      </c>
      <c r="G26" s="14">
        <f t="shared" si="13"/>
        <v>0.43948617200785106</v>
      </c>
      <c r="H26" s="14">
        <f t="shared" si="13"/>
        <v>0.38154647308593093</v>
      </c>
      <c r="I26" s="14">
        <f t="shared" si="13"/>
        <v>0.47126123803362996</v>
      </c>
      <c r="J26" s="14">
        <f t="shared" si="13"/>
        <v>0.49225750410210245</v>
      </c>
      <c r="K26" s="14">
        <f t="shared" si="13"/>
        <v>0.47649119826628283</v>
      </c>
      <c r="L26" s="14">
        <f t="shared" si="13"/>
        <v>0.46192592939286237</v>
      </c>
      <c r="M26" s="14">
        <f t="shared" si="13"/>
        <v>0.3853845829613668</v>
      </c>
      <c r="N26" s="14">
        <f t="shared" si="13"/>
        <v>0.39221779132455026</v>
      </c>
      <c r="O26" s="6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3D5D-1148-5C41-A22B-625D24F5E14A}">
  <dimension ref="A1:R66"/>
  <sheetViews>
    <sheetView zoomScale="33" zoomScaleNormal="88" workbookViewId="0">
      <selection activeCell="Z59" sqref="Z59"/>
    </sheetView>
  </sheetViews>
  <sheetFormatPr baseColWidth="10" defaultRowHeight="16" x14ac:dyDescent="0.2"/>
  <sheetData>
    <row r="1" spans="1:18" ht="18" x14ac:dyDescent="0.2">
      <c r="A1" s="5" t="s">
        <v>26</v>
      </c>
      <c r="K1" s="12" t="s">
        <v>28</v>
      </c>
      <c r="L1" s="12"/>
    </row>
    <row r="2" spans="1:18" ht="18" x14ac:dyDescent="0.2">
      <c r="A2" s="12" t="s">
        <v>19</v>
      </c>
      <c r="B2" s="13"/>
      <c r="C2" s="13"/>
      <c r="D2" s="15"/>
      <c r="E2" s="13"/>
      <c r="F2" s="13"/>
      <c r="G2" s="12" t="s">
        <v>20</v>
      </c>
      <c r="H2" s="13"/>
      <c r="I2" s="13"/>
      <c r="J2" s="13"/>
      <c r="K2" s="12" t="s">
        <v>19</v>
      </c>
      <c r="L2" s="13"/>
      <c r="M2" s="13"/>
      <c r="N2" s="15"/>
      <c r="O2" s="12" t="s">
        <v>20</v>
      </c>
      <c r="P2" s="13"/>
      <c r="Q2" s="13"/>
      <c r="R2" s="13"/>
    </row>
    <row r="3" spans="1:18" x14ac:dyDescent="0.2">
      <c r="A3" s="16" t="s">
        <v>21</v>
      </c>
      <c r="B3" s="16" t="s">
        <v>22</v>
      </c>
      <c r="C3" s="16" t="s">
        <v>23</v>
      </c>
      <c r="D3" s="16" t="s">
        <v>24</v>
      </c>
      <c r="E3" s="16" t="s">
        <v>25</v>
      </c>
      <c r="F3" s="16" t="s">
        <v>21</v>
      </c>
      <c r="G3" s="16" t="s">
        <v>22</v>
      </c>
      <c r="H3" s="16" t="s">
        <v>23</v>
      </c>
      <c r="I3" s="16" t="s">
        <v>24</v>
      </c>
      <c r="J3" s="13"/>
      <c r="K3" s="16" t="s">
        <v>21</v>
      </c>
      <c r="L3" s="16" t="s">
        <v>22</v>
      </c>
      <c r="M3" s="16" t="s">
        <v>23</v>
      </c>
      <c r="N3" s="16" t="s">
        <v>24</v>
      </c>
      <c r="O3" s="12" t="s">
        <v>21</v>
      </c>
      <c r="P3" s="16" t="s">
        <v>22</v>
      </c>
      <c r="Q3" s="16" t="s">
        <v>23</v>
      </c>
      <c r="R3" s="16" t="s">
        <v>24</v>
      </c>
    </row>
    <row r="4" spans="1:18" x14ac:dyDescent="0.2">
      <c r="A4" s="12">
        <v>1960</v>
      </c>
      <c r="B4" s="2">
        <v>2469772</v>
      </c>
      <c r="C4" s="2">
        <v>6254454</v>
      </c>
      <c r="D4" s="2">
        <v>913614</v>
      </c>
      <c r="E4" s="2">
        <f>B4+C4+D4</f>
        <v>9637840</v>
      </c>
      <c r="F4" s="12">
        <v>1960</v>
      </c>
      <c r="G4" s="2">
        <v>1250942</v>
      </c>
      <c r="H4" s="2">
        <v>2448130</v>
      </c>
      <c r="I4" s="2">
        <v>270610</v>
      </c>
      <c r="K4" s="12">
        <v>1960</v>
      </c>
      <c r="L4" s="7">
        <v>0.26</v>
      </c>
      <c r="M4" s="7">
        <v>0.65</v>
      </c>
      <c r="N4" s="7">
        <v>0.09</v>
      </c>
      <c r="O4" s="12">
        <v>1960</v>
      </c>
      <c r="P4" s="7">
        <v>0.32</v>
      </c>
      <c r="Q4" s="7">
        <v>0.62</v>
      </c>
      <c r="R4" s="7">
        <v>7.0000000000000007E-2</v>
      </c>
    </row>
    <row r="5" spans="1:18" x14ac:dyDescent="0.2">
      <c r="A5" s="12">
        <v>1961</v>
      </c>
      <c r="B5" s="2">
        <v>2435976</v>
      </c>
      <c r="C5" s="2">
        <v>6220350</v>
      </c>
      <c r="D5" s="2">
        <v>909846</v>
      </c>
      <c r="E5" s="2">
        <f t="shared" ref="E5:E66" si="0">B5+C5+D5</f>
        <v>9566172</v>
      </c>
      <c r="F5" s="12">
        <v>1961</v>
      </c>
      <c r="G5" s="2">
        <v>1311878</v>
      </c>
      <c r="H5" s="2">
        <v>2563165</v>
      </c>
      <c r="I5" s="2">
        <v>291464</v>
      </c>
      <c r="K5" s="12">
        <v>1961</v>
      </c>
      <c r="L5" s="7">
        <v>0.25</v>
      </c>
      <c r="M5" s="7">
        <v>0.65</v>
      </c>
      <c r="N5" s="7">
        <v>0.1</v>
      </c>
      <c r="O5" s="12">
        <v>1961</v>
      </c>
      <c r="P5" s="7">
        <v>0.31</v>
      </c>
      <c r="Q5" s="7">
        <v>0.62</v>
      </c>
      <c r="R5" s="7">
        <v>7.0000000000000007E-2</v>
      </c>
    </row>
    <row r="6" spans="1:18" x14ac:dyDescent="0.2">
      <c r="A6" s="12">
        <v>1962</v>
      </c>
      <c r="B6" s="2">
        <v>2380828</v>
      </c>
      <c r="C6" s="2">
        <v>6288723</v>
      </c>
      <c r="D6" s="2">
        <v>937578</v>
      </c>
      <c r="E6" s="2">
        <f t="shared" si="0"/>
        <v>9607129</v>
      </c>
      <c r="F6" s="12">
        <v>1962</v>
      </c>
      <c r="G6" s="2">
        <v>1326175</v>
      </c>
      <c r="H6" s="2">
        <v>2586769</v>
      </c>
      <c r="I6" s="2">
        <v>303883</v>
      </c>
      <c r="K6" s="12">
        <v>1962</v>
      </c>
      <c r="L6" s="7">
        <v>0.25</v>
      </c>
      <c r="M6" s="7">
        <v>0.65</v>
      </c>
      <c r="N6" s="7">
        <v>0.1</v>
      </c>
      <c r="O6" s="12">
        <v>1962</v>
      </c>
      <c r="P6" s="7">
        <v>0.31</v>
      </c>
      <c r="Q6" s="7">
        <v>0.61</v>
      </c>
      <c r="R6" s="7">
        <v>7.0000000000000007E-2</v>
      </c>
    </row>
    <row r="7" spans="1:18" x14ac:dyDescent="0.2">
      <c r="A7" s="12">
        <v>1963</v>
      </c>
      <c r="B7" s="2">
        <v>2325239</v>
      </c>
      <c r="C7" s="2">
        <v>6355074</v>
      </c>
      <c r="D7" s="2">
        <v>961878</v>
      </c>
      <c r="E7" s="2">
        <f t="shared" si="0"/>
        <v>9642191</v>
      </c>
      <c r="F7" s="12">
        <v>1963</v>
      </c>
      <c r="G7" s="2">
        <v>1326994</v>
      </c>
      <c r="H7" s="2">
        <v>2618262</v>
      </c>
      <c r="I7" s="2">
        <v>314293</v>
      </c>
      <c r="K7" s="12">
        <v>1963</v>
      </c>
      <c r="L7" s="7">
        <v>0.24</v>
      </c>
      <c r="M7" s="7">
        <v>0.66</v>
      </c>
      <c r="N7" s="7">
        <v>0.1</v>
      </c>
      <c r="O7" s="12">
        <v>1963</v>
      </c>
      <c r="P7" s="7">
        <v>0.31</v>
      </c>
      <c r="Q7" s="7">
        <v>0.61</v>
      </c>
      <c r="R7" s="7">
        <v>7.0000000000000007E-2</v>
      </c>
    </row>
    <row r="8" spans="1:18" x14ac:dyDescent="0.2">
      <c r="A8" s="12">
        <v>1964</v>
      </c>
      <c r="B8" s="2">
        <v>2294061</v>
      </c>
      <c r="C8" s="2">
        <v>6413790</v>
      </c>
      <c r="D8" s="2">
        <v>991328</v>
      </c>
      <c r="E8" s="2">
        <f t="shared" si="0"/>
        <v>9699179</v>
      </c>
      <c r="F8" s="12">
        <v>1964</v>
      </c>
      <c r="G8" s="2">
        <v>1326970</v>
      </c>
      <c r="H8" s="2">
        <v>2650722</v>
      </c>
      <c r="I8" s="2">
        <v>326792</v>
      </c>
      <c r="K8" s="12">
        <v>1964</v>
      </c>
      <c r="L8" s="7">
        <v>0.24</v>
      </c>
      <c r="M8" s="7">
        <v>0.66</v>
      </c>
      <c r="N8" s="7">
        <v>0.1</v>
      </c>
      <c r="O8" s="12">
        <v>1964</v>
      </c>
      <c r="P8" s="7">
        <v>0.31</v>
      </c>
      <c r="Q8" s="7">
        <v>0.62</v>
      </c>
      <c r="R8" s="7">
        <v>0.08</v>
      </c>
    </row>
    <row r="9" spans="1:18" x14ac:dyDescent="0.2">
      <c r="A9" s="12">
        <v>1965</v>
      </c>
      <c r="B9" s="2">
        <v>2276531</v>
      </c>
      <c r="C9" s="2">
        <v>6457145</v>
      </c>
      <c r="D9" s="2">
        <v>1022753</v>
      </c>
      <c r="E9" s="2">
        <f t="shared" si="0"/>
        <v>9756429</v>
      </c>
      <c r="F9" s="12">
        <v>1965</v>
      </c>
      <c r="G9" s="2">
        <v>1327557</v>
      </c>
      <c r="H9" s="2">
        <v>2681307</v>
      </c>
      <c r="I9" s="2">
        <v>341334</v>
      </c>
      <c r="K9" s="12">
        <v>1965</v>
      </c>
      <c r="L9" s="7">
        <v>0.23</v>
      </c>
      <c r="M9" s="7">
        <v>0.66</v>
      </c>
      <c r="N9" s="7">
        <v>0.1</v>
      </c>
      <c r="O9" s="12">
        <v>1965</v>
      </c>
      <c r="P9" s="7">
        <v>0.31</v>
      </c>
      <c r="Q9" s="7">
        <v>0.62</v>
      </c>
      <c r="R9" s="7">
        <v>0.08</v>
      </c>
    </row>
    <row r="10" spans="1:18" x14ac:dyDescent="0.2">
      <c r="A10" s="12">
        <v>1966</v>
      </c>
      <c r="B10" s="2">
        <v>2246555</v>
      </c>
      <c r="C10" s="2">
        <v>6498331</v>
      </c>
      <c r="D10" s="2">
        <v>1057401</v>
      </c>
      <c r="E10" s="2">
        <f t="shared" si="0"/>
        <v>9802287</v>
      </c>
      <c r="F10" s="12">
        <v>1966</v>
      </c>
      <c r="G10" s="2">
        <v>1317715</v>
      </c>
      <c r="H10" s="2">
        <v>2717312</v>
      </c>
      <c r="I10" s="2">
        <v>356741</v>
      </c>
      <c r="K10" s="12">
        <v>1966</v>
      </c>
      <c r="L10" s="7">
        <v>0.23</v>
      </c>
      <c r="M10" s="7">
        <v>0.66</v>
      </c>
      <c r="N10" s="7">
        <v>0.11</v>
      </c>
      <c r="O10" s="12">
        <v>1966</v>
      </c>
      <c r="P10" s="7">
        <v>0.3</v>
      </c>
      <c r="Q10" s="7">
        <v>0.62</v>
      </c>
      <c r="R10" s="7">
        <v>0.08</v>
      </c>
    </row>
    <row r="11" spans="1:18" x14ac:dyDescent="0.2">
      <c r="A11" s="12">
        <v>1967</v>
      </c>
      <c r="B11" s="2">
        <v>2210247</v>
      </c>
      <c r="C11" s="2">
        <v>6537691</v>
      </c>
      <c r="D11" s="2">
        <v>1091854</v>
      </c>
      <c r="E11" s="2">
        <f t="shared" si="0"/>
        <v>9839792</v>
      </c>
      <c r="F11" s="12">
        <v>1967</v>
      </c>
      <c r="G11" s="2">
        <v>1302482</v>
      </c>
      <c r="H11" s="2">
        <v>2758284</v>
      </c>
      <c r="I11" s="2">
        <v>370798</v>
      </c>
      <c r="K11" s="12">
        <v>1967</v>
      </c>
      <c r="L11" s="7">
        <v>0.22</v>
      </c>
      <c r="M11" s="7">
        <v>0.66</v>
      </c>
      <c r="N11" s="7">
        <v>0.11</v>
      </c>
      <c r="O11" s="12">
        <v>1967</v>
      </c>
      <c r="P11" s="7">
        <v>0.28999999999999998</v>
      </c>
      <c r="Q11" s="7">
        <v>0.62</v>
      </c>
      <c r="R11" s="7">
        <v>0.08</v>
      </c>
    </row>
    <row r="12" spans="1:18" x14ac:dyDescent="0.2">
      <c r="A12" s="12">
        <v>1968</v>
      </c>
      <c r="B12" s="2">
        <v>2173155</v>
      </c>
      <c r="C12" s="2">
        <v>6565548</v>
      </c>
      <c r="D12" s="2">
        <v>1127303</v>
      </c>
      <c r="E12" s="2">
        <f t="shared" si="0"/>
        <v>9866006</v>
      </c>
      <c r="F12" s="12">
        <v>1968</v>
      </c>
      <c r="G12" s="2">
        <v>1282972</v>
      </c>
      <c r="H12" s="2">
        <v>2797850</v>
      </c>
      <c r="I12" s="2">
        <v>386348</v>
      </c>
      <c r="K12" s="12">
        <v>1968</v>
      </c>
      <c r="L12" s="7">
        <v>0.22</v>
      </c>
      <c r="M12" s="7">
        <v>0.67</v>
      </c>
      <c r="N12" s="7">
        <v>0.11</v>
      </c>
      <c r="O12" s="12">
        <v>1968</v>
      </c>
      <c r="P12" s="7">
        <v>0.28999999999999998</v>
      </c>
      <c r="Q12" s="7">
        <v>0.63</v>
      </c>
      <c r="R12" s="7">
        <v>0.09</v>
      </c>
    </row>
    <row r="13" spans="1:18" x14ac:dyDescent="0.2">
      <c r="A13" s="12">
        <v>1969</v>
      </c>
      <c r="B13" s="2">
        <v>2139756</v>
      </c>
      <c r="C13" s="2">
        <v>6590507</v>
      </c>
      <c r="D13" s="2">
        <v>1156423</v>
      </c>
      <c r="E13" s="2">
        <f t="shared" si="0"/>
        <v>9886686</v>
      </c>
      <c r="F13" s="12">
        <v>1969</v>
      </c>
      <c r="G13" s="2">
        <v>1264058</v>
      </c>
      <c r="H13" s="2">
        <v>2836869</v>
      </c>
      <c r="I13" s="2">
        <v>399732</v>
      </c>
      <c r="K13" s="12">
        <v>1969</v>
      </c>
      <c r="L13" s="7">
        <v>0.22</v>
      </c>
      <c r="M13" s="7">
        <v>0.67</v>
      </c>
      <c r="N13" s="7">
        <v>0.12</v>
      </c>
      <c r="O13" s="12">
        <v>1969</v>
      </c>
      <c r="P13" s="7">
        <v>0.28000000000000003</v>
      </c>
      <c r="Q13" s="7">
        <v>0.63</v>
      </c>
      <c r="R13" s="7">
        <v>0.09</v>
      </c>
    </row>
    <row r="14" spans="1:18" x14ac:dyDescent="0.2">
      <c r="A14" s="12">
        <v>1970</v>
      </c>
      <c r="B14" s="2">
        <v>2115048</v>
      </c>
      <c r="C14" s="2">
        <v>6608415</v>
      </c>
      <c r="D14" s="2">
        <v>1183011</v>
      </c>
      <c r="E14" s="2">
        <f t="shared" si="0"/>
        <v>9906474</v>
      </c>
      <c r="F14" s="12">
        <v>1970</v>
      </c>
      <c r="G14" s="2">
        <v>1248399</v>
      </c>
      <c r="H14" s="2">
        <v>2875392</v>
      </c>
      <c r="I14" s="2">
        <v>412764</v>
      </c>
      <c r="K14" s="12">
        <v>1970</v>
      </c>
      <c r="L14" s="7">
        <v>0.21</v>
      </c>
      <c r="M14" s="7">
        <v>0.67</v>
      </c>
      <c r="N14" s="7">
        <v>0.12</v>
      </c>
      <c r="O14" s="12">
        <v>1970</v>
      </c>
      <c r="P14" s="7">
        <v>0.28000000000000003</v>
      </c>
      <c r="Q14" s="7">
        <v>0.63</v>
      </c>
      <c r="R14" s="7">
        <v>0.09</v>
      </c>
    </row>
    <row r="15" spans="1:18" x14ac:dyDescent="0.2">
      <c r="A15" s="12">
        <v>1971</v>
      </c>
      <c r="B15" s="2">
        <v>2081669</v>
      </c>
      <c r="C15" s="2">
        <v>6534836</v>
      </c>
      <c r="D15" s="2">
        <v>1193162</v>
      </c>
      <c r="E15" s="2">
        <f t="shared" si="0"/>
        <v>9809667</v>
      </c>
      <c r="F15" s="12">
        <v>1971</v>
      </c>
      <c r="G15" s="2">
        <v>1239782</v>
      </c>
      <c r="H15" s="2">
        <v>2883674</v>
      </c>
      <c r="I15" s="2">
        <v>416434</v>
      </c>
      <c r="K15" s="12">
        <v>1971</v>
      </c>
      <c r="L15" s="7">
        <v>0.21</v>
      </c>
      <c r="M15" s="7">
        <v>0.67</v>
      </c>
      <c r="N15" s="7">
        <v>0.12</v>
      </c>
      <c r="O15" s="12">
        <v>1971</v>
      </c>
      <c r="P15" s="7">
        <v>0.27</v>
      </c>
      <c r="Q15" s="7">
        <v>0.64</v>
      </c>
      <c r="R15" s="7">
        <v>0.09</v>
      </c>
    </row>
    <row r="16" spans="1:18" x14ac:dyDescent="0.2">
      <c r="A16" s="12">
        <v>1972</v>
      </c>
      <c r="B16" s="2">
        <v>2075768</v>
      </c>
      <c r="C16" s="2">
        <v>6546761</v>
      </c>
      <c r="D16" s="2">
        <v>1221433</v>
      </c>
      <c r="E16" s="2">
        <f t="shared" si="0"/>
        <v>9843962</v>
      </c>
      <c r="F16" s="12">
        <v>1972</v>
      </c>
      <c r="G16" s="2">
        <v>1225747</v>
      </c>
      <c r="H16" s="2">
        <v>2922216</v>
      </c>
      <c r="I16" s="2">
        <v>427044</v>
      </c>
      <c r="K16" s="12">
        <v>1972</v>
      </c>
      <c r="L16" s="7">
        <v>0.21</v>
      </c>
      <c r="M16" s="7">
        <v>0.67</v>
      </c>
      <c r="N16" s="7">
        <v>0.12</v>
      </c>
      <c r="O16" s="12">
        <v>1972</v>
      </c>
      <c r="P16" s="7">
        <v>0.27</v>
      </c>
      <c r="Q16" s="7">
        <v>0.64</v>
      </c>
      <c r="R16" s="7">
        <v>0.09</v>
      </c>
    </row>
    <row r="17" spans="1:18" x14ac:dyDescent="0.2">
      <c r="A17" s="12">
        <v>1973</v>
      </c>
      <c r="B17" s="2">
        <v>2086057</v>
      </c>
      <c r="C17" s="2">
        <v>6554567</v>
      </c>
      <c r="D17" s="2">
        <v>1250678</v>
      </c>
      <c r="E17" s="2">
        <f t="shared" si="0"/>
        <v>9891302</v>
      </c>
      <c r="F17" s="12">
        <v>1973</v>
      </c>
      <c r="G17" s="2">
        <v>1218463</v>
      </c>
      <c r="H17" s="2">
        <v>2959189</v>
      </c>
      <c r="I17" s="2">
        <v>440584</v>
      </c>
      <c r="K17" s="12">
        <v>1973</v>
      </c>
      <c r="L17" s="7">
        <v>0.21</v>
      </c>
      <c r="M17" s="7">
        <v>0.66</v>
      </c>
      <c r="N17" s="7">
        <v>0.13</v>
      </c>
      <c r="O17" s="12">
        <v>1973</v>
      </c>
      <c r="P17" s="7">
        <v>0.26</v>
      </c>
      <c r="Q17" s="7">
        <v>0.64</v>
      </c>
      <c r="R17" s="7">
        <v>0.1</v>
      </c>
    </row>
    <row r="18" spans="1:18" x14ac:dyDescent="0.2">
      <c r="A18" s="12">
        <v>1974</v>
      </c>
      <c r="B18" s="2">
        <v>2126416</v>
      </c>
      <c r="C18" s="2">
        <v>6549512</v>
      </c>
      <c r="D18" s="2">
        <v>1277302</v>
      </c>
      <c r="E18" s="2">
        <f t="shared" si="0"/>
        <v>9953230</v>
      </c>
      <c r="F18" s="12">
        <v>1974</v>
      </c>
      <c r="G18" s="2">
        <v>1219384</v>
      </c>
      <c r="H18" s="2">
        <v>2990611</v>
      </c>
      <c r="I18" s="2">
        <v>454658</v>
      </c>
      <c r="K18" s="12">
        <v>1974</v>
      </c>
      <c r="L18" s="7">
        <v>0.21</v>
      </c>
      <c r="M18" s="7">
        <v>0.66</v>
      </c>
      <c r="N18" s="7">
        <v>0.13</v>
      </c>
      <c r="O18" s="12">
        <v>1974</v>
      </c>
      <c r="P18" s="7">
        <v>0.26</v>
      </c>
      <c r="Q18" s="7">
        <v>0.64</v>
      </c>
      <c r="R18" s="7">
        <v>0.1</v>
      </c>
    </row>
    <row r="19" spans="1:18" x14ac:dyDescent="0.2">
      <c r="A19" s="12">
        <v>1975</v>
      </c>
      <c r="B19" s="2">
        <v>2190972</v>
      </c>
      <c r="C19" s="2">
        <v>6528594</v>
      </c>
      <c r="D19" s="2">
        <v>1304122</v>
      </c>
      <c r="E19" s="2">
        <f t="shared" si="0"/>
        <v>10023688</v>
      </c>
      <c r="F19" s="12">
        <v>1975</v>
      </c>
      <c r="G19" s="2">
        <v>1230072</v>
      </c>
      <c r="H19" s="2">
        <v>3014843</v>
      </c>
      <c r="I19" s="2">
        <v>469678</v>
      </c>
      <c r="K19" s="12">
        <v>1975</v>
      </c>
      <c r="L19" s="7">
        <v>0.22</v>
      </c>
      <c r="M19" s="7">
        <v>0.65</v>
      </c>
      <c r="N19" s="7">
        <v>0.13</v>
      </c>
      <c r="O19" s="12">
        <v>1975</v>
      </c>
      <c r="P19" s="7">
        <v>0.26</v>
      </c>
      <c r="Q19" s="7">
        <v>0.64</v>
      </c>
      <c r="R19" s="7">
        <v>0.1</v>
      </c>
    </row>
    <row r="20" spans="1:18" x14ac:dyDescent="0.2">
      <c r="A20" s="12">
        <v>1976</v>
      </c>
      <c r="B20" s="2">
        <v>2253053</v>
      </c>
      <c r="C20" s="2">
        <v>6510054</v>
      </c>
      <c r="D20" s="2">
        <v>1330444</v>
      </c>
      <c r="E20" s="2">
        <f t="shared" si="0"/>
        <v>10093551</v>
      </c>
      <c r="F20" s="12">
        <v>1976</v>
      </c>
      <c r="G20" s="2">
        <v>1239756</v>
      </c>
      <c r="H20" s="2">
        <v>3042233</v>
      </c>
      <c r="I20" s="2">
        <v>481628</v>
      </c>
      <c r="K20" s="12">
        <v>1976</v>
      </c>
      <c r="L20" s="7">
        <v>0.22</v>
      </c>
      <c r="M20" s="7">
        <v>0.64</v>
      </c>
      <c r="N20" s="7">
        <v>0.13</v>
      </c>
      <c r="O20" s="12">
        <v>1976</v>
      </c>
      <c r="P20" s="7">
        <v>0.26</v>
      </c>
      <c r="Q20" s="7">
        <v>0.64</v>
      </c>
      <c r="R20" s="7">
        <v>0.1</v>
      </c>
    </row>
    <row r="21" spans="1:18" x14ac:dyDescent="0.2">
      <c r="A21" s="12">
        <v>1977</v>
      </c>
      <c r="B21" s="2">
        <v>2308846</v>
      </c>
      <c r="C21" s="2">
        <v>6496824</v>
      </c>
      <c r="D21" s="2">
        <v>1352657</v>
      </c>
      <c r="E21" s="2">
        <f t="shared" si="0"/>
        <v>10158327</v>
      </c>
      <c r="F21" s="12">
        <v>1977</v>
      </c>
      <c r="G21" s="2">
        <v>1252946</v>
      </c>
      <c r="H21" s="2">
        <v>3070273</v>
      </c>
      <c r="I21" s="2">
        <v>492177</v>
      </c>
      <c r="K21" s="12">
        <v>1977</v>
      </c>
      <c r="L21" s="7">
        <v>0.23</v>
      </c>
      <c r="M21" s="7">
        <v>0.64</v>
      </c>
      <c r="N21" s="7">
        <v>0.13</v>
      </c>
      <c r="O21" s="12">
        <v>1977</v>
      </c>
      <c r="P21" s="7">
        <v>0.26</v>
      </c>
      <c r="Q21" s="7">
        <v>0.64</v>
      </c>
      <c r="R21" s="7">
        <v>0.1</v>
      </c>
    </row>
    <row r="22" spans="1:18" x14ac:dyDescent="0.2">
      <c r="A22" s="12">
        <v>1978</v>
      </c>
      <c r="B22" s="2">
        <v>2356892</v>
      </c>
      <c r="C22" s="2">
        <v>6485346</v>
      </c>
      <c r="D22" s="2">
        <v>1372945</v>
      </c>
      <c r="E22" s="2">
        <f t="shared" si="0"/>
        <v>10215183</v>
      </c>
      <c r="F22" s="12">
        <v>1978</v>
      </c>
      <c r="G22" s="2">
        <v>1268543</v>
      </c>
      <c r="H22" s="2">
        <v>3093864</v>
      </c>
      <c r="I22" s="2">
        <v>503198</v>
      </c>
      <c r="K22" s="12">
        <v>1978</v>
      </c>
      <c r="L22" s="7">
        <v>0.23</v>
      </c>
      <c r="M22" s="7">
        <v>0.63</v>
      </c>
      <c r="N22" s="7">
        <v>0.13</v>
      </c>
      <c r="O22" s="12">
        <v>1978</v>
      </c>
      <c r="P22" s="7">
        <v>0.26</v>
      </c>
      <c r="Q22" s="7">
        <v>0.64</v>
      </c>
      <c r="R22" s="7">
        <v>0.1</v>
      </c>
    </row>
    <row r="23" spans="1:18" x14ac:dyDescent="0.2">
      <c r="A23" s="12">
        <v>1979</v>
      </c>
      <c r="B23" s="2">
        <v>2388081</v>
      </c>
      <c r="C23" s="2">
        <v>6489857</v>
      </c>
      <c r="D23" s="2">
        <v>1391074</v>
      </c>
      <c r="E23" s="2">
        <f t="shared" si="0"/>
        <v>10269012</v>
      </c>
      <c r="F23" s="12">
        <v>1979</v>
      </c>
      <c r="G23" s="2">
        <v>1282543</v>
      </c>
      <c r="H23" s="2">
        <v>3118859</v>
      </c>
      <c r="I23" s="2">
        <v>513242</v>
      </c>
      <c r="K23" s="12">
        <v>1979</v>
      </c>
      <c r="L23" s="7">
        <v>0.23</v>
      </c>
      <c r="M23" s="7">
        <v>0.63</v>
      </c>
      <c r="N23" s="7">
        <v>0.14000000000000001</v>
      </c>
      <c r="O23" s="12">
        <v>1979</v>
      </c>
      <c r="P23" s="7">
        <v>0.26</v>
      </c>
      <c r="Q23" s="7">
        <v>0.63</v>
      </c>
      <c r="R23" s="7">
        <v>0.1</v>
      </c>
    </row>
    <row r="24" spans="1:18" x14ac:dyDescent="0.2">
      <c r="A24" s="12">
        <v>1980</v>
      </c>
      <c r="B24" s="2">
        <v>2407530</v>
      </c>
      <c r="C24" s="2">
        <v>6504728</v>
      </c>
      <c r="D24" s="2">
        <v>1403411</v>
      </c>
      <c r="E24" s="2">
        <f t="shared" si="0"/>
        <v>10315669</v>
      </c>
      <c r="F24" s="12">
        <v>1980</v>
      </c>
      <c r="G24" s="2">
        <v>1296182</v>
      </c>
      <c r="H24" s="2">
        <v>3143236</v>
      </c>
      <c r="I24" s="2">
        <v>523883</v>
      </c>
      <c r="K24" s="12">
        <v>1980</v>
      </c>
      <c r="L24" s="7">
        <v>0.23</v>
      </c>
      <c r="M24" s="7">
        <v>0.63</v>
      </c>
      <c r="N24" s="7">
        <v>0.14000000000000001</v>
      </c>
      <c r="O24" s="12">
        <v>1980</v>
      </c>
      <c r="P24" s="7">
        <v>0.26</v>
      </c>
      <c r="Q24" s="7">
        <v>0.63</v>
      </c>
      <c r="R24" s="7">
        <v>0.11</v>
      </c>
    </row>
    <row r="25" spans="1:18" x14ac:dyDescent="0.2">
      <c r="A25" s="12">
        <v>1981</v>
      </c>
      <c r="B25" s="2">
        <v>2414163</v>
      </c>
      <c r="C25" s="2">
        <v>6509099</v>
      </c>
      <c r="D25" s="2">
        <v>1369455</v>
      </c>
      <c r="E25" s="2">
        <f t="shared" si="0"/>
        <v>10292717</v>
      </c>
      <c r="F25" s="12">
        <v>1981</v>
      </c>
      <c r="G25" s="2">
        <v>1303715</v>
      </c>
      <c r="H25" s="2">
        <v>3174579</v>
      </c>
      <c r="I25" s="2">
        <v>518035</v>
      </c>
      <c r="K25" s="12">
        <v>1981</v>
      </c>
      <c r="L25" s="7">
        <v>0.23</v>
      </c>
      <c r="M25" s="7">
        <v>0.63</v>
      </c>
      <c r="N25" s="7">
        <v>0.13</v>
      </c>
      <c r="O25" s="12">
        <v>1981</v>
      </c>
      <c r="P25" s="7">
        <v>0.26</v>
      </c>
      <c r="Q25" s="7">
        <v>0.64</v>
      </c>
      <c r="R25" s="7">
        <v>0.1</v>
      </c>
    </row>
    <row r="26" spans="1:18" x14ac:dyDescent="0.2">
      <c r="A26" s="12">
        <v>1982</v>
      </c>
      <c r="B26" s="2">
        <v>2419754</v>
      </c>
      <c r="C26" s="2">
        <v>6559945</v>
      </c>
      <c r="D26" s="2">
        <v>1328766</v>
      </c>
      <c r="E26" s="2">
        <f t="shared" si="0"/>
        <v>10308465</v>
      </c>
      <c r="F26" s="12">
        <v>1982</v>
      </c>
      <c r="G26" s="2">
        <v>1316040</v>
      </c>
      <c r="H26" s="2">
        <v>3213636</v>
      </c>
      <c r="I26" s="2">
        <v>506205</v>
      </c>
      <c r="K26" s="12">
        <v>1982</v>
      </c>
      <c r="L26" s="7">
        <v>0.23</v>
      </c>
      <c r="M26" s="7">
        <v>0.64</v>
      </c>
      <c r="N26" s="7">
        <v>0.13</v>
      </c>
      <c r="O26" s="12">
        <v>1982</v>
      </c>
      <c r="P26" s="7">
        <v>0.26</v>
      </c>
      <c r="Q26" s="7">
        <v>0.64</v>
      </c>
      <c r="R26" s="7">
        <v>0.1</v>
      </c>
    </row>
    <row r="27" spans="1:18" x14ac:dyDescent="0.2">
      <c r="A27" s="12">
        <v>1983</v>
      </c>
      <c r="B27" s="2">
        <v>2424992</v>
      </c>
      <c r="C27" s="2">
        <v>6613987</v>
      </c>
      <c r="D27" s="2">
        <v>1282207</v>
      </c>
      <c r="E27" s="2">
        <f t="shared" si="0"/>
        <v>10321186</v>
      </c>
      <c r="F27" s="12">
        <v>1983</v>
      </c>
      <c r="G27" s="2">
        <v>1331538</v>
      </c>
      <c r="H27" s="2">
        <v>3250739</v>
      </c>
      <c r="I27" s="2">
        <v>492039</v>
      </c>
      <c r="K27" s="12">
        <v>1983</v>
      </c>
      <c r="L27" s="7">
        <v>0.23</v>
      </c>
      <c r="M27" s="7">
        <v>0.64</v>
      </c>
      <c r="N27" s="7">
        <v>0.12</v>
      </c>
      <c r="O27" s="12">
        <v>1983</v>
      </c>
      <c r="P27" s="7">
        <v>0.26</v>
      </c>
      <c r="Q27" s="7">
        <v>0.64</v>
      </c>
      <c r="R27" s="7">
        <v>0.1</v>
      </c>
    </row>
    <row r="28" spans="1:18" x14ac:dyDescent="0.2">
      <c r="A28" s="12">
        <v>1984</v>
      </c>
      <c r="B28" s="2">
        <v>2426972</v>
      </c>
      <c r="C28" s="2">
        <v>6667437</v>
      </c>
      <c r="D28" s="2">
        <v>1232117</v>
      </c>
      <c r="E28" s="2">
        <f t="shared" si="0"/>
        <v>10326526</v>
      </c>
      <c r="F28" s="12">
        <v>1984</v>
      </c>
      <c r="G28" s="2">
        <v>1347081</v>
      </c>
      <c r="H28" s="2">
        <v>3285825</v>
      </c>
      <c r="I28" s="2">
        <v>476720</v>
      </c>
      <c r="K28" s="12">
        <v>1984</v>
      </c>
      <c r="L28" s="7">
        <v>0.24</v>
      </c>
      <c r="M28" s="7">
        <v>0.65</v>
      </c>
      <c r="N28" s="7">
        <v>0.12</v>
      </c>
      <c r="O28" s="12">
        <v>1984</v>
      </c>
      <c r="P28" s="7">
        <v>0.26</v>
      </c>
      <c r="Q28" s="7">
        <v>0.64</v>
      </c>
      <c r="R28" s="7">
        <v>0.09</v>
      </c>
    </row>
    <row r="29" spans="1:18" x14ac:dyDescent="0.2">
      <c r="A29" s="12">
        <v>1985</v>
      </c>
      <c r="B29" s="2">
        <v>2422577</v>
      </c>
      <c r="C29" s="2">
        <v>6692112</v>
      </c>
      <c r="D29" s="2">
        <v>1219211</v>
      </c>
      <c r="E29" s="2">
        <f t="shared" si="0"/>
        <v>10333900</v>
      </c>
      <c r="F29" s="12">
        <v>1985</v>
      </c>
      <c r="G29" s="2">
        <v>1358498</v>
      </c>
      <c r="H29" s="2">
        <v>3302280</v>
      </c>
      <c r="I29" s="2">
        <v>483790</v>
      </c>
      <c r="K29" s="12">
        <v>1985</v>
      </c>
      <c r="L29" s="7">
        <v>0.23</v>
      </c>
      <c r="M29" s="7">
        <v>0.65</v>
      </c>
      <c r="N29" s="7">
        <v>0.12</v>
      </c>
      <c r="O29" s="12">
        <v>1985</v>
      </c>
      <c r="P29" s="7">
        <v>0.26</v>
      </c>
      <c r="Q29" s="7">
        <v>0.64</v>
      </c>
      <c r="R29" s="7">
        <v>0.09</v>
      </c>
    </row>
    <row r="30" spans="1:18" x14ac:dyDescent="0.2">
      <c r="A30" s="12">
        <v>1986</v>
      </c>
      <c r="B30" s="2">
        <v>2411785</v>
      </c>
      <c r="C30" s="2">
        <v>6703143</v>
      </c>
      <c r="D30" s="2">
        <v>1225407</v>
      </c>
      <c r="E30" s="2">
        <f t="shared" si="0"/>
        <v>10340335</v>
      </c>
      <c r="F30" s="12">
        <v>1986</v>
      </c>
      <c r="G30" s="2">
        <v>1368395</v>
      </c>
      <c r="H30" s="2">
        <v>3319822</v>
      </c>
      <c r="I30" s="2">
        <v>490750</v>
      </c>
      <c r="K30" s="12">
        <v>1986</v>
      </c>
      <c r="L30" s="7">
        <v>0.23</v>
      </c>
      <c r="M30" s="7">
        <v>0.65</v>
      </c>
      <c r="N30" s="7">
        <v>0.12</v>
      </c>
      <c r="O30" s="12">
        <v>1986</v>
      </c>
      <c r="P30" s="7">
        <v>0.26</v>
      </c>
      <c r="Q30" s="7">
        <v>0.64</v>
      </c>
      <c r="R30" s="7">
        <v>0.09</v>
      </c>
    </row>
    <row r="31" spans="1:18" x14ac:dyDescent="0.2">
      <c r="A31" s="12">
        <v>1987</v>
      </c>
      <c r="B31" s="2">
        <v>2392949</v>
      </c>
      <c r="C31" s="2">
        <v>6711373</v>
      </c>
      <c r="D31" s="2">
        <v>1239797</v>
      </c>
      <c r="E31" s="2">
        <f t="shared" si="0"/>
        <v>10344119</v>
      </c>
      <c r="F31" s="12">
        <v>1987</v>
      </c>
      <c r="G31" s="2">
        <v>1372969</v>
      </c>
      <c r="H31" s="2">
        <v>3331521</v>
      </c>
      <c r="I31" s="2">
        <v>504218</v>
      </c>
      <c r="K31" s="12">
        <v>1987</v>
      </c>
      <c r="L31" s="7">
        <v>0.23</v>
      </c>
      <c r="M31" s="7">
        <v>0.65</v>
      </c>
      <c r="N31" s="7">
        <v>0.12</v>
      </c>
      <c r="O31" s="12">
        <v>1987</v>
      </c>
      <c r="P31" s="7">
        <v>0.26</v>
      </c>
      <c r="Q31" s="7">
        <v>0.64</v>
      </c>
      <c r="R31" s="7">
        <v>0.1</v>
      </c>
    </row>
    <row r="32" spans="1:18" x14ac:dyDescent="0.2">
      <c r="A32" s="12">
        <v>1988</v>
      </c>
      <c r="B32" s="2">
        <v>2362242</v>
      </c>
      <c r="C32" s="2">
        <v>6729577</v>
      </c>
      <c r="D32" s="2">
        <v>1258698</v>
      </c>
      <c r="E32" s="2">
        <f t="shared" si="0"/>
        <v>10350517</v>
      </c>
      <c r="F32" s="12">
        <v>1988</v>
      </c>
      <c r="G32" s="2">
        <v>1370136</v>
      </c>
      <c r="H32" s="2">
        <v>3348478</v>
      </c>
      <c r="I32" s="2">
        <v>518358</v>
      </c>
      <c r="K32" s="12">
        <v>1988</v>
      </c>
      <c r="L32" s="7">
        <v>0.23</v>
      </c>
      <c r="M32" s="7">
        <v>0.65</v>
      </c>
      <c r="N32" s="7">
        <v>0.12</v>
      </c>
      <c r="O32" s="12">
        <v>1988</v>
      </c>
      <c r="P32" s="7">
        <v>0.26</v>
      </c>
      <c r="Q32" s="7">
        <v>0.64</v>
      </c>
      <c r="R32" s="7">
        <v>0.1</v>
      </c>
    </row>
    <row r="33" spans="1:18" x14ac:dyDescent="0.2">
      <c r="A33" s="12">
        <v>1989</v>
      </c>
      <c r="B33" s="2">
        <v>2316017</v>
      </c>
      <c r="C33" s="2">
        <v>6765414</v>
      </c>
      <c r="D33" s="2">
        <v>1278603</v>
      </c>
      <c r="E33" s="2">
        <f t="shared" si="0"/>
        <v>10360034</v>
      </c>
      <c r="F33" s="12">
        <v>1989</v>
      </c>
      <c r="G33" s="2">
        <v>1361586</v>
      </c>
      <c r="H33" s="2">
        <v>3369913</v>
      </c>
      <c r="I33" s="2">
        <v>532721</v>
      </c>
      <c r="K33" s="12">
        <v>1989</v>
      </c>
      <c r="L33" s="7">
        <v>0.22</v>
      </c>
      <c r="M33" s="7">
        <v>0.65</v>
      </c>
      <c r="N33" s="7">
        <v>0.12</v>
      </c>
      <c r="O33" s="12">
        <v>1989</v>
      </c>
      <c r="P33" s="7">
        <v>0.26</v>
      </c>
      <c r="Q33" s="7">
        <v>0.64</v>
      </c>
      <c r="R33" s="7">
        <v>0.1</v>
      </c>
    </row>
    <row r="34" spans="1:18" x14ac:dyDescent="0.2">
      <c r="A34" s="12">
        <v>1990</v>
      </c>
      <c r="B34" s="2">
        <v>2252709</v>
      </c>
      <c r="C34" s="2">
        <v>6817371</v>
      </c>
      <c r="D34" s="2">
        <v>1292022</v>
      </c>
      <c r="E34" s="2">
        <f t="shared" si="0"/>
        <v>10362102</v>
      </c>
      <c r="F34" s="12">
        <v>1990</v>
      </c>
      <c r="G34" s="2">
        <v>1345965</v>
      </c>
      <c r="H34" s="2">
        <v>3398783</v>
      </c>
      <c r="I34" s="2">
        <v>542915</v>
      </c>
      <c r="K34" s="12">
        <v>1990</v>
      </c>
      <c r="L34" s="7">
        <v>0.22</v>
      </c>
      <c r="M34" s="7">
        <v>0.66</v>
      </c>
      <c r="N34" s="7">
        <v>0.12</v>
      </c>
      <c r="O34" s="12">
        <v>1990</v>
      </c>
      <c r="P34" s="7">
        <v>0.25</v>
      </c>
      <c r="Q34" s="7">
        <v>0.64</v>
      </c>
      <c r="R34" s="7">
        <v>0.1</v>
      </c>
    </row>
    <row r="35" spans="1:18" x14ac:dyDescent="0.2">
      <c r="A35" s="12">
        <v>1991</v>
      </c>
      <c r="B35" s="2">
        <v>2175638</v>
      </c>
      <c r="C35" s="2">
        <v>6826911</v>
      </c>
      <c r="D35" s="2">
        <v>1302058</v>
      </c>
      <c r="E35" s="2">
        <f t="shared" si="0"/>
        <v>10304607</v>
      </c>
      <c r="F35" s="12">
        <v>1991</v>
      </c>
      <c r="G35" s="2">
        <v>1330509</v>
      </c>
      <c r="H35" s="2">
        <v>3428807</v>
      </c>
      <c r="I35" s="2">
        <v>551395</v>
      </c>
      <c r="K35" s="12">
        <v>1991</v>
      </c>
      <c r="L35" s="7">
        <v>0.21</v>
      </c>
      <c r="M35" s="7">
        <v>0.66</v>
      </c>
      <c r="N35" s="7">
        <v>0.13</v>
      </c>
      <c r="O35" s="12">
        <v>1991</v>
      </c>
      <c r="P35" s="7">
        <v>0.25</v>
      </c>
      <c r="Q35" s="7">
        <v>0.65</v>
      </c>
      <c r="R35" s="7">
        <v>0.1</v>
      </c>
    </row>
    <row r="36" spans="1:18" x14ac:dyDescent="0.2">
      <c r="A36" s="12">
        <v>1992</v>
      </c>
      <c r="B36" s="2">
        <v>2120802</v>
      </c>
      <c r="C36" s="2">
        <v>6876788</v>
      </c>
      <c r="D36" s="2">
        <v>1314958</v>
      </c>
      <c r="E36" s="2">
        <f t="shared" si="0"/>
        <v>10312548</v>
      </c>
      <c r="F36" s="12">
        <v>1992</v>
      </c>
      <c r="G36" s="2">
        <v>1301474</v>
      </c>
      <c r="H36" s="2">
        <v>3442926</v>
      </c>
      <c r="I36" s="2">
        <v>551477</v>
      </c>
      <c r="K36" s="12">
        <v>1992</v>
      </c>
      <c r="L36" s="7">
        <v>0.21</v>
      </c>
      <c r="M36" s="7">
        <v>0.67</v>
      </c>
      <c r="N36" s="7">
        <v>0.13</v>
      </c>
      <c r="O36" s="12">
        <v>1992</v>
      </c>
      <c r="P36" s="7">
        <v>0.25</v>
      </c>
      <c r="Q36" s="7">
        <v>0.65</v>
      </c>
      <c r="R36" s="7">
        <v>0.1</v>
      </c>
    </row>
    <row r="37" spans="1:18" x14ac:dyDescent="0.2">
      <c r="A37" s="12">
        <v>1993</v>
      </c>
      <c r="B37" s="2">
        <v>2064545</v>
      </c>
      <c r="C37" s="2">
        <v>6932894</v>
      </c>
      <c r="D37" s="2">
        <v>1328258</v>
      </c>
      <c r="E37" s="2">
        <f t="shared" si="0"/>
        <v>10325697</v>
      </c>
      <c r="F37" s="12">
        <v>1993</v>
      </c>
      <c r="G37" s="2">
        <v>1278904</v>
      </c>
      <c r="H37" s="2">
        <v>3475347</v>
      </c>
      <c r="I37" s="2">
        <v>559904</v>
      </c>
      <c r="K37" s="12">
        <v>1993</v>
      </c>
      <c r="L37" s="7">
        <v>0.2</v>
      </c>
      <c r="M37" s="7">
        <v>0.67</v>
      </c>
      <c r="N37" s="7">
        <v>0.13</v>
      </c>
      <c r="O37" s="12">
        <v>1993</v>
      </c>
      <c r="P37" s="7">
        <v>0.24</v>
      </c>
      <c r="Q37" s="7">
        <v>0.65</v>
      </c>
      <c r="R37" s="7">
        <v>0.11</v>
      </c>
    </row>
    <row r="38" spans="1:18" x14ac:dyDescent="0.2">
      <c r="A38" s="12">
        <v>1994</v>
      </c>
      <c r="B38" s="2">
        <v>2009833</v>
      </c>
      <c r="C38" s="2">
        <v>6981337</v>
      </c>
      <c r="D38" s="2">
        <v>1342843</v>
      </c>
      <c r="E38" s="2">
        <f t="shared" si="0"/>
        <v>10334013</v>
      </c>
      <c r="F38" s="12">
        <v>1994</v>
      </c>
      <c r="G38" s="2">
        <v>1256032</v>
      </c>
      <c r="H38" s="2">
        <v>3511642</v>
      </c>
      <c r="I38" s="2">
        <v>568781</v>
      </c>
      <c r="K38" s="12">
        <v>1994</v>
      </c>
      <c r="L38" s="7">
        <v>0.19</v>
      </c>
      <c r="M38" s="7">
        <v>0.68</v>
      </c>
      <c r="N38" s="7">
        <v>0.13</v>
      </c>
      <c r="O38" s="12">
        <v>1994</v>
      </c>
      <c r="P38" s="7">
        <v>0.24</v>
      </c>
      <c r="Q38" s="7">
        <v>0.66</v>
      </c>
      <c r="R38" s="7">
        <v>0.11</v>
      </c>
    </row>
    <row r="39" spans="1:18" x14ac:dyDescent="0.2">
      <c r="A39" s="12">
        <v>1995</v>
      </c>
      <c r="B39" s="2">
        <v>1948024</v>
      </c>
      <c r="C39" s="2">
        <v>7028905</v>
      </c>
      <c r="D39" s="2">
        <v>1356232</v>
      </c>
      <c r="E39" s="2">
        <f t="shared" si="0"/>
        <v>10333161</v>
      </c>
      <c r="F39" s="12">
        <v>1995</v>
      </c>
      <c r="G39" s="2">
        <v>1225988</v>
      </c>
      <c r="H39" s="2">
        <v>3551743</v>
      </c>
      <c r="I39" s="2">
        <v>578476</v>
      </c>
      <c r="K39" s="12">
        <v>1995</v>
      </c>
      <c r="L39" s="7">
        <v>0.19</v>
      </c>
      <c r="M39" s="7">
        <v>0.68</v>
      </c>
      <c r="N39" s="7">
        <v>0.13</v>
      </c>
      <c r="O39" s="12">
        <v>1995</v>
      </c>
      <c r="P39" s="7">
        <v>0.23</v>
      </c>
      <c r="Q39" s="7">
        <v>0.66</v>
      </c>
      <c r="R39" s="7">
        <v>0.11</v>
      </c>
    </row>
    <row r="40" spans="1:18" x14ac:dyDescent="0.2">
      <c r="A40" s="12">
        <v>1996</v>
      </c>
      <c r="B40" s="2">
        <v>1893259</v>
      </c>
      <c r="C40" s="2">
        <v>7055805</v>
      </c>
      <c r="D40" s="2">
        <v>1372280</v>
      </c>
      <c r="E40" s="2">
        <f t="shared" si="0"/>
        <v>10321344</v>
      </c>
      <c r="F40" s="12">
        <v>1996</v>
      </c>
      <c r="G40" s="2">
        <v>1195288</v>
      </c>
      <c r="H40" s="2">
        <v>3585057</v>
      </c>
      <c r="I40" s="2">
        <v>587445</v>
      </c>
      <c r="K40" s="12">
        <v>1996</v>
      </c>
      <c r="L40" s="7">
        <v>0.18</v>
      </c>
      <c r="M40" s="7">
        <v>0.68</v>
      </c>
      <c r="N40" s="7">
        <v>0.13</v>
      </c>
      <c r="O40" s="12">
        <v>1996</v>
      </c>
      <c r="P40" s="7">
        <v>0.22</v>
      </c>
      <c r="Q40" s="7">
        <v>0.67</v>
      </c>
      <c r="R40" s="7">
        <v>0.11</v>
      </c>
    </row>
    <row r="41" spans="1:18" x14ac:dyDescent="0.2">
      <c r="A41" s="12">
        <v>1997</v>
      </c>
      <c r="B41" s="2">
        <v>1842679</v>
      </c>
      <c r="C41" s="2">
        <v>7078210</v>
      </c>
      <c r="D41" s="2">
        <v>1388248</v>
      </c>
      <c r="E41" s="2">
        <f t="shared" si="0"/>
        <v>10309137</v>
      </c>
      <c r="F41" s="12">
        <v>1997</v>
      </c>
      <c r="G41" s="2">
        <v>1164897</v>
      </c>
      <c r="H41" s="2">
        <v>3617349</v>
      </c>
      <c r="I41" s="2">
        <v>596686</v>
      </c>
      <c r="K41" s="12">
        <v>1997</v>
      </c>
      <c r="L41" s="7">
        <v>0.18</v>
      </c>
      <c r="M41" s="7">
        <v>0.69</v>
      </c>
      <c r="N41" s="7">
        <v>0.13</v>
      </c>
      <c r="O41" s="12">
        <v>1997</v>
      </c>
      <c r="P41" s="7">
        <v>0.22</v>
      </c>
      <c r="Q41" s="7">
        <v>0.67</v>
      </c>
      <c r="R41" s="7">
        <v>0.11</v>
      </c>
    </row>
    <row r="42" spans="1:18" x14ac:dyDescent="0.2">
      <c r="A42" s="12">
        <v>1998</v>
      </c>
      <c r="B42" s="2">
        <v>1795032</v>
      </c>
      <c r="C42" s="2">
        <v>7102231</v>
      </c>
      <c r="D42" s="2">
        <v>1401862</v>
      </c>
      <c r="E42" s="2">
        <f t="shared" si="0"/>
        <v>10299125</v>
      </c>
      <c r="F42" s="12">
        <v>1998</v>
      </c>
      <c r="G42" s="2">
        <v>1133678</v>
      </c>
      <c r="H42" s="2">
        <v>3648628</v>
      </c>
      <c r="I42" s="2">
        <v>605344</v>
      </c>
      <c r="K42" s="12">
        <v>1998</v>
      </c>
      <c r="L42" s="7">
        <v>0.17</v>
      </c>
      <c r="M42" s="7">
        <v>0.69</v>
      </c>
      <c r="N42" s="7">
        <v>0.14000000000000001</v>
      </c>
      <c r="O42" s="12">
        <v>1998</v>
      </c>
      <c r="P42" s="7">
        <v>0.21</v>
      </c>
      <c r="Q42" s="7">
        <v>0.68</v>
      </c>
      <c r="R42" s="7">
        <v>0.11</v>
      </c>
    </row>
    <row r="43" spans="1:18" x14ac:dyDescent="0.2">
      <c r="A43" s="12">
        <v>1999</v>
      </c>
      <c r="B43" s="2">
        <v>1751471</v>
      </c>
      <c r="C43" s="2">
        <v>7126712</v>
      </c>
      <c r="D43" s="2">
        <v>1411438</v>
      </c>
      <c r="E43" s="2">
        <f t="shared" si="0"/>
        <v>10289621</v>
      </c>
      <c r="F43" s="12">
        <v>1999</v>
      </c>
      <c r="G43" s="2">
        <v>1101841</v>
      </c>
      <c r="H43" s="2">
        <v>3681211</v>
      </c>
      <c r="I43" s="2">
        <v>610330</v>
      </c>
      <c r="K43" s="12">
        <v>1999</v>
      </c>
      <c r="L43" s="7">
        <v>0.17</v>
      </c>
      <c r="M43" s="7">
        <v>0.69</v>
      </c>
      <c r="N43" s="7">
        <v>0.14000000000000001</v>
      </c>
      <c r="O43" s="12">
        <v>1999</v>
      </c>
      <c r="P43" s="7">
        <v>0.2</v>
      </c>
      <c r="Q43" s="7">
        <v>0.68</v>
      </c>
      <c r="R43" s="7">
        <v>0.11</v>
      </c>
    </row>
    <row r="44" spans="1:18" x14ac:dyDescent="0.2">
      <c r="A44" s="12">
        <v>2000</v>
      </c>
      <c r="B44" s="2">
        <v>1707205</v>
      </c>
      <c r="C44" s="2">
        <v>7152815</v>
      </c>
      <c r="D44" s="2">
        <v>1418078</v>
      </c>
      <c r="E44" s="2">
        <f t="shared" si="0"/>
        <v>10278098</v>
      </c>
      <c r="F44" s="12">
        <v>2000</v>
      </c>
      <c r="G44" s="2">
        <v>1069374</v>
      </c>
      <c r="H44" s="2">
        <v>3714096</v>
      </c>
      <c r="I44" s="2">
        <v>615187</v>
      </c>
      <c r="K44" s="12">
        <v>2000</v>
      </c>
      <c r="L44" s="7">
        <v>0.17</v>
      </c>
      <c r="M44" s="7">
        <v>0.7</v>
      </c>
      <c r="N44" s="7">
        <v>0.14000000000000001</v>
      </c>
      <c r="O44" s="12">
        <v>2000</v>
      </c>
      <c r="P44" s="7">
        <v>0.2</v>
      </c>
      <c r="Q44" s="7">
        <v>0.69</v>
      </c>
      <c r="R44" s="7">
        <v>0.11</v>
      </c>
    </row>
    <row r="45" spans="1:18" x14ac:dyDescent="0.2">
      <c r="A45" s="12">
        <v>2001</v>
      </c>
      <c r="B45" s="2">
        <v>1662040</v>
      </c>
      <c r="C45" s="2">
        <v>7159345</v>
      </c>
      <c r="D45" s="2">
        <v>1410642</v>
      </c>
      <c r="E45" s="2">
        <f t="shared" si="0"/>
        <v>10232027</v>
      </c>
      <c r="F45" s="12">
        <v>2001</v>
      </c>
      <c r="G45" s="2">
        <v>1033870</v>
      </c>
      <c r="H45" s="2">
        <v>3729389</v>
      </c>
      <c r="I45" s="2">
        <v>615524</v>
      </c>
      <c r="K45" s="12">
        <v>2001</v>
      </c>
      <c r="L45" s="7">
        <v>0.16</v>
      </c>
      <c r="M45" s="7">
        <v>0.7</v>
      </c>
      <c r="N45" s="7">
        <v>0.14000000000000001</v>
      </c>
      <c r="O45" s="12">
        <v>2001</v>
      </c>
      <c r="P45" s="7">
        <v>0.19</v>
      </c>
      <c r="Q45" s="7">
        <v>0.69</v>
      </c>
      <c r="R45" s="7">
        <v>0.11</v>
      </c>
    </row>
    <row r="46" spans="1:18" x14ac:dyDescent="0.2">
      <c r="A46" s="12">
        <v>2002</v>
      </c>
      <c r="B46" s="2">
        <v>1620100</v>
      </c>
      <c r="C46" s="2">
        <v>7166678</v>
      </c>
      <c r="D46" s="2">
        <v>1414404</v>
      </c>
      <c r="E46" s="2">
        <f t="shared" si="0"/>
        <v>10201182</v>
      </c>
      <c r="F46" s="12">
        <v>2002</v>
      </c>
      <c r="G46" s="2">
        <v>1006970</v>
      </c>
      <c r="H46" s="2">
        <v>3759296</v>
      </c>
      <c r="I46" s="2">
        <v>612685</v>
      </c>
      <c r="K46" s="12">
        <v>2002</v>
      </c>
      <c r="L46" s="7">
        <v>0.16</v>
      </c>
      <c r="M46" s="7">
        <v>0.7</v>
      </c>
      <c r="N46" s="7">
        <v>0.14000000000000001</v>
      </c>
      <c r="O46" s="12">
        <v>2002</v>
      </c>
      <c r="P46" s="7">
        <v>0.19</v>
      </c>
      <c r="Q46" s="7">
        <v>0.7</v>
      </c>
      <c r="R46" s="7">
        <v>0.11</v>
      </c>
    </row>
    <row r="47" spans="1:18" x14ac:dyDescent="0.2">
      <c r="A47" s="12">
        <v>2003</v>
      </c>
      <c r="B47" s="2">
        <v>1586902</v>
      </c>
      <c r="C47" s="2">
        <v>7188079</v>
      </c>
      <c r="D47" s="2">
        <v>1417668</v>
      </c>
      <c r="E47" s="2">
        <f t="shared" si="0"/>
        <v>10192649</v>
      </c>
      <c r="F47" s="12">
        <v>2003</v>
      </c>
      <c r="G47" s="2">
        <v>974956</v>
      </c>
      <c r="H47" s="2">
        <v>3783289</v>
      </c>
      <c r="I47" s="2">
        <v>616628</v>
      </c>
      <c r="K47" s="12">
        <v>2003</v>
      </c>
      <c r="L47" s="7">
        <v>0.16</v>
      </c>
      <c r="M47" s="7">
        <v>0.71</v>
      </c>
      <c r="N47" s="7">
        <v>0.14000000000000001</v>
      </c>
      <c r="O47" s="12">
        <v>2003</v>
      </c>
      <c r="P47" s="7">
        <v>0.18</v>
      </c>
      <c r="Q47" s="7">
        <v>0.7</v>
      </c>
      <c r="R47" s="7">
        <v>0.11</v>
      </c>
    </row>
    <row r="48" spans="1:18" x14ac:dyDescent="0.2">
      <c r="A48" s="12">
        <v>2004</v>
      </c>
      <c r="B48" s="2">
        <v>1551031</v>
      </c>
      <c r="C48" s="2">
        <v>7221546</v>
      </c>
      <c r="D48" s="2">
        <v>1422770</v>
      </c>
      <c r="E48" s="2">
        <f t="shared" si="0"/>
        <v>10195347</v>
      </c>
      <c r="F48" s="12">
        <v>2004</v>
      </c>
      <c r="G48" s="2">
        <v>944729</v>
      </c>
      <c r="H48" s="2">
        <v>3805873</v>
      </c>
      <c r="I48" s="2">
        <v>621273</v>
      </c>
      <c r="K48" s="12">
        <v>2004</v>
      </c>
      <c r="L48" s="7">
        <v>0.15</v>
      </c>
      <c r="M48" s="7">
        <v>0.71</v>
      </c>
      <c r="N48" s="7">
        <v>0.14000000000000001</v>
      </c>
      <c r="O48" s="12">
        <v>2004</v>
      </c>
      <c r="P48" s="7">
        <v>0.18</v>
      </c>
      <c r="Q48" s="7">
        <v>0.71</v>
      </c>
      <c r="R48" s="7">
        <v>0.12</v>
      </c>
    </row>
    <row r="49" spans="1:18" x14ac:dyDescent="0.2">
      <c r="A49" s="12">
        <v>2005</v>
      </c>
      <c r="B49" s="2">
        <v>1523089</v>
      </c>
      <c r="C49" s="2">
        <v>7241636</v>
      </c>
      <c r="D49" s="2">
        <v>1434130</v>
      </c>
      <c r="E49" s="2">
        <f t="shared" si="0"/>
        <v>10198855</v>
      </c>
      <c r="F49" s="12">
        <v>2005</v>
      </c>
      <c r="G49" s="2">
        <v>919718</v>
      </c>
      <c r="H49" s="2">
        <v>3825405</v>
      </c>
      <c r="I49" s="2">
        <v>627562</v>
      </c>
      <c r="K49" s="12">
        <v>2005</v>
      </c>
      <c r="L49" s="7">
        <v>0.15</v>
      </c>
      <c r="M49" s="7">
        <v>0.71</v>
      </c>
      <c r="N49" s="7">
        <v>0.14000000000000001</v>
      </c>
      <c r="O49" s="12">
        <v>2005</v>
      </c>
      <c r="P49" s="7">
        <v>0.17</v>
      </c>
      <c r="Q49" s="7">
        <v>0.71</v>
      </c>
      <c r="R49" s="7">
        <v>0.12</v>
      </c>
    </row>
    <row r="50" spans="1:18" x14ac:dyDescent="0.2">
      <c r="A50" s="12">
        <v>2006</v>
      </c>
      <c r="B50" s="2">
        <v>1496825</v>
      </c>
      <c r="C50" s="2">
        <v>7270843</v>
      </c>
      <c r="D50" s="2">
        <v>1455909</v>
      </c>
      <c r="E50" s="2">
        <f t="shared" si="0"/>
        <v>10223577</v>
      </c>
      <c r="F50" s="12">
        <v>2006</v>
      </c>
      <c r="G50" s="2">
        <v>895778</v>
      </c>
      <c r="H50" s="2">
        <v>3842165</v>
      </c>
      <c r="I50" s="2">
        <v>634985</v>
      </c>
      <c r="K50" s="12">
        <v>2006</v>
      </c>
      <c r="L50" s="7">
        <v>0.15</v>
      </c>
      <c r="M50" s="7">
        <v>0.71</v>
      </c>
      <c r="N50" s="7">
        <v>0.14000000000000001</v>
      </c>
      <c r="O50" s="12">
        <v>2006</v>
      </c>
      <c r="P50" s="7">
        <v>0.17</v>
      </c>
      <c r="Q50" s="7">
        <v>0.72</v>
      </c>
      <c r="R50" s="7">
        <v>0.12</v>
      </c>
    </row>
    <row r="51" spans="1:18" x14ac:dyDescent="0.2">
      <c r="A51" s="12">
        <v>2007</v>
      </c>
      <c r="B51" s="2">
        <v>1474752</v>
      </c>
      <c r="C51" s="2">
        <v>7297429</v>
      </c>
      <c r="D51" s="2">
        <v>1482052</v>
      </c>
      <c r="E51" s="2">
        <f t="shared" si="0"/>
        <v>10254233</v>
      </c>
      <c r="F51" s="12">
        <v>2007</v>
      </c>
      <c r="G51" s="2">
        <v>872983</v>
      </c>
      <c r="H51" s="2">
        <v>3857343</v>
      </c>
      <c r="I51" s="2">
        <v>642854</v>
      </c>
      <c r="K51" s="12">
        <v>2007</v>
      </c>
      <c r="L51" s="7">
        <v>0.14000000000000001</v>
      </c>
      <c r="M51" s="7">
        <v>0.71</v>
      </c>
      <c r="N51" s="7">
        <v>0.14000000000000001</v>
      </c>
      <c r="O51" s="12">
        <v>2007</v>
      </c>
      <c r="P51" s="7">
        <v>0.16</v>
      </c>
      <c r="Q51" s="7">
        <v>0.72</v>
      </c>
      <c r="R51" s="7">
        <v>0.12</v>
      </c>
    </row>
    <row r="52" spans="1:18" x14ac:dyDescent="0.2">
      <c r="A52" s="12">
        <v>2008</v>
      </c>
      <c r="B52" s="2">
        <v>1472604</v>
      </c>
      <c r="C52" s="2">
        <v>7358195</v>
      </c>
      <c r="D52" s="2">
        <v>1512623</v>
      </c>
      <c r="E52" s="2">
        <f t="shared" si="0"/>
        <v>10343422</v>
      </c>
      <c r="F52" s="12">
        <v>2008</v>
      </c>
      <c r="G52" s="2">
        <v>854321</v>
      </c>
      <c r="H52" s="2">
        <v>3871092</v>
      </c>
      <c r="I52" s="2">
        <v>650651</v>
      </c>
      <c r="K52" s="12">
        <v>2008</v>
      </c>
      <c r="L52" s="7">
        <v>0.14000000000000001</v>
      </c>
      <c r="M52" s="7">
        <v>0.71</v>
      </c>
      <c r="N52" s="7">
        <v>0.15</v>
      </c>
      <c r="O52" s="12">
        <v>2008</v>
      </c>
      <c r="P52" s="7">
        <v>0.16</v>
      </c>
      <c r="Q52" s="7">
        <v>0.72</v>
      </c>
      <c r="R52" s="7">
        <v>0.12</v>
      </c>
    </row>
    <row r="53" spans="1:18" x14ac:dyDescent="0.2">
      <c r="A53" s="12">
        <v>2009</v>
      </c>
      <c r="B53" s="2">
        <v>1477058</v>
      </c>
      <c r="C53" s="2">
        <v>7392376</v>
      </c>
      <c r="D53" s="2">
        <v>1556349</v>
      </c>
      <c r="E53" s="2">
        <f t="shared" si="0"/>
        <v>10425783</v>
      </c>
      <c r="F53" s="12">
        <v>2009</v>
      </c>
      <c r="G53" s="2">
        <v>839843</v>
      </c>
      <c r="H53" s="2">
        <v>3883528</v>
      </c>
      <c r="I53" s="2">
        <v>659030</v>
      </c>
      <c r="K53" s="12">
        <v>2009</v>
      </c>
      <c r="L53" s="7">
        <v>0.14000000000000001</v>
      </c>
      <c r="M53" s="7">
        <v>0.71</v>
      </c>
      <c r="N53" s="7">
        <v>0.15</v>
      </c>
      <c r="O53" s="12">
        <v>2009</v>
      </c>
      <c r="P53" s="7">
        <v>0.16</v>
      </c>
      <c r="Q53" s="7">
        <v>0.72</v>
      </c>
      <c r="R53" s="7">
        <v>0.12</v>
      </c>
    </row>
    <row r="54" spans="1:18" x14ac:dyDescent="0.2">
      <c r="A54" s="12">
        <v>2010</v>
      </c>
      <c r="B54" s="2">
        <v>1493930</v>
      </c>
      <c r="C54" s="2">
        <v>7368638</v>
      </c>
      <c r="D54" s="2">
        <v>1599520</v>
      </c>
      <c r="E54" s="2">
        <f t="shared" si="0"/>
        <v>10462088</v>
      </c>
      <c r="F54" s="12">
        <v>2010</v>
      </c>
      <c r="G54" s="2">
        <v>835211</v>
      </c>
      <c r="H54" s="2">
        <v>3884758</v>
      </c>
      <c r="I54" s="2">
        <v>670441</v>
      </c>
      <c r="K54" s="12">
        <v>2010</v>
      </c>
      <c r="L54" s="7">
        <v>0.14000000000000001</v>
      </c>
      <c r="M54" s="7">
        <v>0.7</v>
      </c>
      <c r="N54" s="7">
        <v>0.15</v>
      </c>
      <c r="O54" s="12">
        <v>2010</v>
      </c>
      <c r="P54" s="7">
        <v>0.15</v>
      </c>
      <c r="Q54" s="7">
        <v>0.72</v>
      </c>
      <c r="R54" s="7">
        <v>0.12</v>
      </c>
    </row>
    <row r="55" spans="1:18" x14ac:dyDescent="0.2">
      <c r="A55" s="12">
        <v>2011</v>
      </c>
      <c r="B55" s="2">
        <v>1521765</v>
      </c>
      <c r="C55" s="2">
        <v>7327997</v>
      </c>
      <c r="D55" s="2">
        <v>1636969</v>
      </c>
      <c r="E55" s="2">
        <f t="shared" si="0"/>
        <v>10486731</v>
      </c>
      <c r="F55" s="12">
        <v>2011</v>
      </c>
      <c r="G55" s="2">
        <v>831556</v>
      </c>
      <c r="H55" s="2">
        <v>3882442</v>
      </c>
      <c r="I55" s="2">
        <v>678448</v>
      </c>
      <c r="K55" s="12">
        <v>2011</v>
      </c>
      <c r="L55" s="7">
        <v>0.15</v>
      </c>
      <c r="M55" s="7">
        <v>0.7</v>
      </c>
      <c r="N55" s="7">
        <v>0.16</v>
      </c>
      <c r="O55" s="12">
        <v>2011</v>
      </c>
      <c r="P55" s="7">
        <v>0.15</v>
      </c>
      <c r="Q55" s="7">
        <v>0.72</v>
      </c>
      <c r="R55" s="7">
        <v>0.13</v>
      </c>
    </row>
    <row r="56" spans="1:18" x14ac:dyDescent="0.2">
      <c r="A56" s="12">
        <v>2012</v>
      </c>
      <c r="B56" s="2">
        <v>1541241</v>
      </c>
      <c r="C56" s="2">
        <v>7262768</v>
      </c>
      <c r="D56" s="2">
        <v>1701436</v>
      </c>
      <c r="E56" s="2">
        <f t="shared" si="0"/>
        <v>10505445</v>
      </c>
      <c r="F56" s="12">
        <v>2012</v>
      </c>
      <c r="G56" s="2">
        <v>832572</v>
      </c>
      <c r="H56" s="2">
        <v>3881088</v>
      </c>
      <c r="I56" s="2">
        <v>690662</v>
      </c>
      <c r="K56" s="12">
        <v>2012</v>
      </c>
      <c r="L56" s="7">
        <v>0.15</v>
      </c>
      <c r="M56" s="7">
        <v>0.69</v>
      </c>
      <c r="N56" s="7">
        <v>0.16</v>
      </c>
      <c r="O56" s="12">
        <v>2012</v>
      </c>
      <c r="P56" s="7">
        <v>0.15</v>
      </c>
      <c r="Q56" s="7">
        <v>0.72</v>
      </c>
      <c r="R56" s="7">
        <v>0.13</v>
      </c>
    </row>
    <row r="57" spans="1:18" x14ac:dyDescent="0.2">
      <c r="A57" s="12">
        <v>2013</v>
      </c>
      <c r="B57" s="2">
        <v>1560296</v>
      </c>
      <c r="C57" s="2">
        <v>7188211</v>
      </c>
      <c r="D57" s="2">
        <v>1767618</v>
      </c>
      <c r="E57" s="2">
        <f t="shared" si="0"/>
        <v>10516125</v>
      </c>
      <c r="F57" s="12">
        <v>2013</v>
      </c>
      <c r="G57" s="2">
        <v>830576</v>
      </c>
      <c r="H57" s="2">
        <v>3870038</v>
      </c>
      <c r="I57" s="2">
        <v>710222</v>
      </c>
      <c r="K57" s="12">
        <v>2013</v>
      </c>
      <c r="L57" s="7">
        <v>0.15</v>
      </c>
      <c r="M57" s="7">
        <v>0.68</v>
      </c>
      <c r="N57" s="7">
        <v>0.17</v>
      </c>
      <c r="O57" s="12">
        <v>2013</v>
      </c>
      <c r="P57" s="7">
        <v>0.15</v>
      </c>
      <c r="Q57" s="7">
        <v>0.72</v>
      </c>
      <c r="R57" s="7">
        <v>0.13</v>
      </c>
    </row>
    <row r="58" spans="1:18" x14ac:dyDescent="0.2">
      <c r="A58" s="12">
        <v>2014</v>
      </c>
      <c r="B58" s="2">
        <v>1577455</v>
      </c>
      <c r="C58" s="2">
        <v>7109420</v>
      </c>
      <c r="D58" s="2">
        <v>1825544</v>
      </c>
      <c r="E58" s="2">
        <f t="shared" si="0"/>
        <v>10512419</v>
      </c>
      <c r="F58" s="12">
        <v>2014</v>
      </c>
      <c r="G58" s="2">
        <v>829925</v>
      </c>
      <c r="H58" s="2">
        <v>3852888</v>
      </c>
      <c r="I58" s="2">
        <v>733136</v>
      </c>
      <c r="K58" s="12">
        <v>2014</v>
      </c>
      <c r="L58" s="7">
        <v>0.15</v>
      </c>
      <c r="M58" s="7">
        <v>0.68</v>
      </c>
      <c r="N58" s="7">
        <v>0.17</v>
      </c>
      <c r="O58" s="12">
        <v>2014</v>
      </c>
      <c r="P58" s="7">
        <v>0.15</v>
      </c>
      <c r="Q58" s="7">
        <v>0.71</v>
      </c>
      <c r="R58" s="7">
        <v>0.14000000000000001</v>
      </c>
    </row>
    <row r="59" spans="1:18" x14ac:dyDescent="0.2">
      <c r="A59" s="12">
        <v>2015</v>
      </c>
      <c r="B59" s="2">
        <v>1601045</v>
      </c>
      <c r="C59" s="2">
        <v>7056824</v>
      </c>
      <c r="D59" s="2">
        <v>1880406</v>
      </c>
      <c r="E59" s="2">
        <f t="shared" si="0"/>
        <v>10538275</v>
      </c>
      <c r="F59" s="12">
        <v>2015</v>
      </c>
      <c r="G59" s="2">
        <v>830181</v>
      </c>
      <c r="H59" s="2">
        <v>3834289</v>
      </c>
      <c r="I59" s="2">
        <v>756879</v>
      </c>
      <c r="K59" s="12">
        <v>2015</v>
      </c>
      <c r="L59" s="7">
        <v>0.15</v>
      </c>
      <c r="M59" s="7">
        <v>0.67</v>
      </c>
      <c r="N59" s="7">
        <v>0.18</v>
      </c>
      <c r="O59" s="12">
        <v>2015</v>
      </c>
      <c r="P59" s="7">
        <v>0.15</v>
      </c>
      <c r="Q59" s="7">
        <v>0.71</v>
      </c>
      <c r="R59" s="7">
        <v>0.14000000000000001</v>
      </c>
    </row>
    <row r="60" spans="1:18" x14ac:dyDescent="0.2">
      <c r="A60" s="12">
        <v>2016</v>
      </c>
      <c r="B60" s="2">
        <v>1623716</v>
      </c>
      <c r="C60" s="2">
        <v>6997715</v>
      </c>
      <c r="D60" s="2">
        <v>1932412</v>
      </c>
      <c r="E60" s="2">
        <f t="shared" si="0"/>
        <v>10553843</v>
      </c>
      <c r="F60" s="12">
        <v>2016</v>
      </c>
      <c r="G60" s="2">
        <v>832043</v>
      </c>
      <c r="H60" s="2">
        <v>3810273</v>
      </c>
      <c r="I60" s="2">
        <v>783936</v>
      </c>
      <c r="K60" s="12">
        <v>2016</v>
      </c>
      <c r="L60" s="7">
        <v>0.15</v>
      </c>
      <c r="M60" s="7">
        <v>0.66</v>
      </c>
      <c r="N60" s="7">
        <v>0.18</v>
      </c>
      <c r="O60" s="12">
        <v>2016</v>
      </c>
      <c r="P60" s="7">
        <v>0.15</v>
      </c>
      <c r="Q60" s="7">
        <v>0.7</v>
      </c>
      <c r="R60" s="7">
        <v>0.14000000000000001</v>
      </c>
    </row>
    <row r="61" spans="1:18" x14ac:dyDescent="0.2">
      <c r="A61" s="12">
        <v>2017</v>
      </c>
      <c r="B61" s="2">
        <v>1647275</v>
      </c>
      <c r="C61" s="2">
        <v>6942623</v>
      </c>
      <c r="D61" s="2">
        <v>1988922</v>
      </c>
      <c r="E61" s="2">
        <f t="shared" si="0"/>
        <v>10578820</v>
      </c>
      <c r="F61" s="12">
        <v>2017</v>
      </c>
      <c r="G61" s="2">
        <v>840228</v>
      </c>
      <c r="H61" s="2">
        <v>3780456</v>
      </c>
      <c r="I61" s="2">
        <v>814659</v>
      </c>
      <c r="K61" s="12">
        <v>2017</v>
      </c>
      <c r="L61" s="7">
        <v>0.16</v>
      </c>
      <c r="M61" s="7">
        <v>0.66</v>
      </c>
      <c r="N61" s="7">
        <v>0.19</v>
      </c>
      <c r="O61" s="12">
        <v>2017</v>
      </c>
      <c r="P61" s="7">
        <v>0.15</v>
      </c>
      <c r="Q61" s="7">
        <v>0.7</v>
      </c>
      <c r="R61" s="7">
        <v>0.15</v>
      </c>
    </row>
    <row r="62" spans="1:18" x14ac:dyDescent="0.2">
      <c r="A62" s="12">
        <v>2018</v>
      </c>
      <c r="B62" s="2">
        <v>1670677</v>
      </c>
      <c r="C62" s="2">
        <v>6899195</v>
      </c>
      <c r="D62" s="2">
        <v>2040183</v>
      </c>
      <c r="E62" s="2">
        <f t="shared" si="0"/>
        <v>10610055</v>
      </c>
      <c r="F62" s="12">
        <v>2018</v>
      </c>
      <c r="G62" s="2">
        <v>849701</v>
      </c>
      <c r="H62" s="2">
        <v>3748564</v>
      </c>
      <c r="I62" s="2">
        <v>844855</v>
      </c>
      <c r="K62" s="12">
        <v>2018</v>
      </c>
      <c r="L62" s="7">
        <v>0.16</v>
      </c>
      <c r="M62" s="7">
        <v>0.65</v>
      </c>
      <c r="N62" s="7">
        <v>0.19</v>
      </c>
      <c r="O62" s="12">
        <v>2018</v>
      </c>
      <c r="P62" s="7">
        <v>0.16</v>
      </c>
      <c r="Q62" s="7">
        <v>0.69</v>
      </c>
      <c r="R62" s="7">
        <v>0.16</v>
      </c>
    </row>
    <row r="63" spans="1:18" x14ac:dyDescent="0.2">
      <c r="A63" s="12">
        <v>2019</v>
      </c>
      <c r="B63" s="2">
        <v>1693060</v>
      </c>
      <c r="C63" s="2">
        <v>6870123</v>
      </c>
      <c r="D63" s="2">
        <v>2086617</v>
      </c>
      <c r="E63" s="2">
        <f t="shared" si="0"/>
        <v>10649800</v>
      </c>
      <c r="F63" s="12">
        <v>2019</v>
      </c>
      <c r="G63" s="2">
        <v>858042</v>
      </c>
      <c r="H63" s="2">
        <v>3718060</v>
      </c>
      <c r="I63" s="2">
        <v>874319</v>
      </c>
      <c r="K63" s="12">
        <v>2019</v>
      </c>
      <c r="L63" s="7">
        <v>0.16</v>
      </c>
      <c r="M63" s="7">
        <v>0.65</v>
      </c>
      <c r="N63" s="7">
        <v>0.2</v>
      </c>
      <c r="O63" s="12">
        <v>2019</v>
      </c>
      <c r="P63" s="7">
        <v>0.16</v>
      </c>
      <c r="Q63" s="7">
        <v>0.68</v>
      </c>
      <c r="R63" s="7">
        <v>0.16</v>
      </c>
    </row>
    <row r="64" spans="1:18" x14ac:dyDescent="0.2">
      <c r="A64" s="12">
        <v>2020</v>
      </c>
      <c r="B64" s="2">
        <v>1710202</v>
      </c>
      <c r="C64" s="2">
        <v>6852107</v>
      </c>
      <c r="D64" s="2">
        <v>2131630</v>
      </c>
      <c r="E64" s="2">
        <f t="shared" si="0"/>
        <v>10693939</v>
      </c>
      <c r="F64" s="12">
        <v>2020</v>
      </c>
      <c r="G64" s="2">
        <v>863720</v>
      </c>
      <c r="H64" s="2">
        <v>3688978</v>
      </c>
      <c r="I64" s="2">
        <v>905175</v>
      </c>
      <c r="K64" s="12">
        <v>2020</v>
      </c>
      <c r="L64" s="7">
        <v>0.16</v>
      </c>
      <c r="M64" s="7">
        <v>0.64</v>
      </c>
      <c r="N64" s="7">
        <v>0.2</v>
      </c>
      <c r="O64" s="12">
        <v>2020</v>
      </c>
      <c r="P64" s="7">
        <v>0.16</v>
      </c>
      <c r="Q64" s="7">
        <v>0.68</v>
      </c>
      <c r="R64" s="7">
        <v>0.17</v>
      </c>
    </row>
    <row r="65" spans="1:18" x14ac:dyDescent="0.2">
      <c r="A65" s="12">
        <v>2021</v>
      </c>
      <c r="B65" s="2">
        <v>1719741</v>
      </c>
      <c r="C65" s="2">
        <v>6823714</v>
      </c>
      <c r="D65" s="2">
        <v>2158322</v>
      </c>
      <c r="E65" s="2">
        <f t="shared" si="0"/>
        <v>10701777</v>
      </c>
      <c r="F65" s="12">
        <v>2021</v>
      </c>
      <c r="G65" s="2">
        <v>868294</v>
      </c>
      <c r="H65" s="2">
        <v>3659463</v>
      </c>
      <c r="I65" s="2">
        <v>932024</v>
      </c>
      <c r="K65" s="12">
        <v>2021</v>
      </c>
      <c r="L65" s="7">
        <v>0.16</v>
      </c>
      <c r="M65" s="7">
        <v>0.64</v>
      </c>
      <c r="N65" s="7">
        <v>0.2</v>
      </c>
      <c r="O65" s="12">
        <v>2021</v>
      </c>
      <c r="P65" s="7">
        <v>0.16</v>
      </c>
      <c r="Q65" s="7">
        <v>0.67</v>
      </c>
      <c r="R65" s="7">
        <v>0.17</v>
      </c>
    </row>
    <row r="66" spans="1:18" x14ac:dyDescent="0.2">
      <c r="A66" s="12">
        <v>2022</v>
      </c>
      <c r="B66" s="2">
        <v>1693408</v>
      </c>
      <c r="C66" s="2">
        <v>6654190</v>
      </c>
      <c r="D66" s="2">
        <v>2169109</v>
      </c>
      <c r="E66" s="2">
        <f t="shared" si="0"/>
        <v>10516707</v>
      </c>
      <c r="F66" s="1"/>
      <c r="G66" s="2"/>
      <c r="H66" s="2"/>
      <c r="I66" s="2"/>
      <c r="K66" s="12">
        <v>2022</v>
      </c>
      <c r="L66" s="7">
        <v>0.16</v>
      </c>
      <c r="M66" s="7">
        <v>0.63</v>
      </c>
      <c r="N66" s="7">
        <v>0.21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83AF-FD21-DF48-AB96-BCD3C7348686}">
  <dimension ref="A1:F49"/>
  <sheetViews>
    <sheetView workbookViewId="0"/>
  </sheetViews>
  <sheetFormatPr baseColWidth="10" defaultRowHeight="16" x14ac:dyDescent="0.2"/>
  <sheetData>
    <row r="1" spans="1:6" x14ac:dyDescent="0.2">
      <c r="A1" s="1" t="s">
        <v>27</v>
      </c>
      <c r="B1" s="1"/>
      <c r="C1" s="1"/>
    </row>
    <row r="2" spans="1:6" x14ac:dyDescent="0.2">
      <c r="A2" s="12" t="s">
        <v>29</v>
      </c>
      <c r="B2" s="12"/>
      <c r="C2" s="12"/>
      <c r="D2" s="13"/>
      <c r="E2" s="1"/>
      <c r="F2" s="1"/>
    </row>
    <row r="3" spans="1:6" x14ac:dyDescent="0.2">
      <c r="A3" s="18" t="s">
        <v>21</v>
      </c>
      <c r="B3" s="16" t="s">
        <v>17</v>
      </c>
      <c r="C3" s="16" t="s">
        <v>18</v>
      </c>
    </row>
    <row r="4" spans="1:6" x14ac:dyDescent="0.2">
      <c r="A4" s="12">
        <v>1998</v>
      </c>
      <c r="B4" s="8">
        <v>8.5</v>
      </c>
      <c r="C4" s="8">
        <v>8.1</v>
      </c>
    </row>
    <row r="5" spans="1:6" x14ac:dyDescent="0.2">
      <c r="A5" s="12">
        <v>1999</v>
      </c>
      <c r="B5" s="8">
        <v>9</v>
      </c>
      <c r="C5" s="8">
        <v>7.7</v>
      </c>
    </row>
    <row r="6" spans="1:6" x14ac:dyDescent="0.2">
      <c r="A6" s="12">
        <v>2000</v>
      </c>
      <c r="B6" s="8">
        <v>9.5</v>
      </c>
      <c r="C6" s="8">
        <v>8.1999999999999993</v>
      </c>
    </row>
    <row r="7" spans="1:6" x14ac:dyDescent="0.2">
      <c r="A7" s="12">
        <v>2001</v>
      </c>
      <c r="B7" s="8">
        <v>9.6999999999999993</v>
      </c>
      <c r="C7" s="8">
        <v>8.6</v>
      </c>
    </row>
    <row r="8" spans="1:6" x14ac:dyDescent="0.2">
      <c r="A8" s="12">
        <v>2002</v>
      </c>
      <c r="B8" s="8">
        <v>9.9</v>
      </c>
      <c r="C8" s="8">
        <v>8.8000000000000007</v>
      </c>
    </row>
    <row r="9" spans="1:6" x14ac:dyDescent="0.2">
      <c r="A9" s="12">
        <v>2003</v>
      </c>
      <c r="B9" s="8">
        <v>10</v>
      </c>
      <c r="C9" s="8">
        <v>9.6</v>
      </c>
    </row>
    <row r="10" spans="1:6" x14ac:dyDescent="0.2">
      <c r="A10" s="12">
        <v>2004</v>
      </c>
      <c r="B10" s="8">
        <v>10.4</v>
      </c>
      <c r="C10" s="8">
        <v>10.4</v>
      </c>
    </row>
    <row r="11" spans="1:6" x14ac:dyDescent="0.2">
      <c r="A11" s="12">
        <v>2005</v>
      </c>
      <c r="B11" s="8">
        <v>11</v>
      </c>
      <c r="C11" s="8">
        <v>11.4</v>
      </c>
    </row>
    <row r="12" spans="1:6" x14ac:dyDescent="0.2">
      <c r="A12" s="12">
        <v>2006</v>
      </c>
      <c r="B12" s="8">
        <v>11.4</v>
      </c>
      <c r="C12" s="8">
        <v>11.9</v>
      </c>
    </row>
    <row r="13" spans="1:6" x14ac:dyDescent="0.2">
      <c r="A13" s="12">
        <v>2007</v>
      </c>
      <c r="B13" s="8">
        <v>11.6</v>
      </c>
      <c r="C13" s="8">
        <v>11.9</v>
      </c>
    </row>
    <row r="14" spans="1:6" x14ac:dyDescent="0.2">
      <c r="A14" s="12">
        <v>2008</v>
      </c>
      <c r="B14" s="8">
        <v>12.4</v>
      </c>
      <c r="C14" s="8">
        <v>12.3</v>
      </c>
    </row>
    <row r="15" spans="1:6" x14ac:dyDescent="0.2">
      <c r="A15" s="12">
        <v>2009</v>
      </c>
      <c r="B15" s="8">
        <v>13.4</v>
      </c>
      <c r="C15" s="8">
        <v>13.4</v>
      </c>
    </row>
    <row r="16" spans="1:6" x14ac:dyDescent="0.2">
      <c r="A16" s="12">
        <v>2010</v>
      </c>
      <c r="B16" s="8">
        <v>14.5</v>
      </c>
      <c r="C16" s="8">
        <v>15.1</v>
      </c>
    </row>
    <row r="17" spans="1:6" x14ac:dyDescent="0.2">
      <c r="A17" s="12">
        <v>2011</v>
      </c>
      <c r="B17" s="8">
        <v>15.8</v>
      </c>
      <c r="C17" s="8">
        <v>16.399999999999999</v>
      </c>
    </row>
    <row r="18" spans="1:6" x14ac:dyDescent="0.2">
      <c r="A18" s="12">
        <v>2012</v>
      </c>
      <c r="B18" s="8">
        <v>17</v>
      </c>
      <c r="C18" s="8">
        <v>17</v>
      </c>
    </row>
    <row r="19" spans="1:6" x14ac:dyDescent="0.2">
      <c r="A19" s="12">
        <v>2013</v>
      </c>
      <c r="B19" s="8">
        <v>18.100000000000001</v>
      </c>
      <c r="C19" s="8">
        <v>17.7</v>
      </c>
    </row>
    <row r="20" spans="1:6" x14ac:dyDescent="0.2">
      <c r="A20" s="12">
        <v>2014</v>
      </c>
      <c r="B20" s="8">
        <v>19.100000000000001</v>
      </c>
      <c r="C20" s="8">
        <v>18.100000000000001</v>
      </c>
    </row>
    <row r="21" spans="1:6" x14ac:dyDescent="0.2">
      <c r="A21" s="12">
        <v>2015</v>
      </c>
      <c r="B21" s="8">
        <v>19.8</v>
      </c>
      <c r="C21" s="8">
        <v>18.899999999999999</v>
      </c>
    </row>
    <row r="22" spans="1:6" x14ac:dyDescent="0.2">
      <c r="A22" s="12">
        <v>2016</v>
      </c>
      <c r="B22" s="8">
        <v>20.6</v>
      </c>
      <c r="C22" s="8">
        <v>19.7</v>
      </c>
    </row>
    <row r="23" spans="1:6" x14ac:dyDescent="0.2">
      <c r="A23" s="12">
        <v>2017</v>
      </c>
      <c r="B23" s="8">
        <v>21.4</v>
      </c>
      <c r="C23" s="8">
        <v>20.7</v>
      </c>
    </row>
    <row r="24" spans="1:6" x14ac:dyDescent="0.2">
      <c r="A24" s="12">
        <v>2018</v>
      </c>
      <c r="B24" s="8">
        <v>21.7</v>
      </c>
      <c r="C24" s="8">
        <v>22</v>
      </c>
    </row>
    <row r="25" spans="1:6" x14ac:dyDescent="0.2">
      <c r="A25" s="12">
        <v>2019</v>
      </c>
      <c r="B25" s="8">
        <v>21.6</v>
      </c>
      <c r="C25" s="8">
        <v>23.1</v>
      </c>
    </row>
    <row r="26" spans="1:6" x14ac:dyDescent="0.2">
      <c r="A26" s="12">
        <v>2020</v>
      </c>
      <c r="B26" s="8">
        <v>22.1</v>
      </c>
      <c r="C26" s="8">
        <v>23.9</v>
      </c>
    </row>
    <row r="27" spans="1:6" x14ac:dyDescent="0.2">
      <c r="A27" s="12">
        <v>2021</v>
      </c>
      <c r="B27" s="8">
        <v>23.4</v>
      </c>
      <c r="C27" s="8">
        <v>24.7</v>
      </c>
    </row>
    <row r="29" spans="1:6" x14ac:dyDescent="0.2">
      <c r="A29" s="12" t="s">
        <v>126</v>
      </c>
      <c r="B29" s="12"/>
      <c r="C29" s="12"/>
      <c r="D29" s="12"/>
      <c r="E29" s="12"/>
      <c r="F29" s="12"/>
    </row>
    <row r="30" spans="1:6" x14ac:dyDescent="0.2">
      <c r="A30" s="26" t="s">
        <v>21</v>
      </c>
      <c r="B30" s="26" t="s">
        <v>17</v>
      </c>
      <c r="C30" s="26" t="s">
        <v>18</v>
      </c>
      <c r="D30" s="23"/>
      <c r="E30" s="22"/>
    </row>
    <row r="31" spans="1:6" x14ac:dyDescent="0.2">
      <c r="A31" s="27">
        <v>2004</v>
      </c>
      <c r="B31" s="24">
        <v>746100</v>
      </c>
      <c r="C31" s="24">
        <v>390500</v>
      </c>
      <c r="D31" s="25"/>
      <c r="E31" s="23"/>
    </row>
    <row r="32" spans="1:6" x14ac:dyDescent="0.2">
      <c r="A32" s="27">
        <v>2005</v>
      </c>
      <c r="B32" s="24">
        <v>799500</v>
      </c>
      <c r="C32" s="24">
        <v>434100</v>
      </c>
      <c r="D32" s="25"/>
      <c r="E32" s="25"/>
    </row>
    <row r="33" spans="1:5" x14ac:dyDescent="0.2">
      <c r="A33" s="27">
        <v>2006</v>
      </c>
      <c r="B33" s="24">
        <v>834600</v>
      </c>
      <c r="C33" s="24">
        <v>460500</v>
      </c>
      <c r="D33" s="25"/>
      <c r="E33" s="25"/>
    </row>
    <row r="34" spans="1:5" x14ac:dyDescent="0.2">
      <c r="A34" s="27">
        <v>2007</v>
      </c>
      <c r="B34" s="24">
        <v>853300</v>
      </c>
      <c r="C34" s="24">
        <v>460700</v>
      </c>
      <c r="D34" s="25"/>
      <c r="E34" s="25"/>
    </row>
    <row r="35" spans="1:5" x14ac:dyDescent="0.2">
      <c r="A35" s="27">
        <v>2008</v>
      </c>
      <c r="B35" s="24">
        <v>920100</v>
      </c>
      <c r="C35" s="24">
        <v>479900</v>
      </c>
      <c r="D35" s="25"/>
      <c r="E35" s="25"/>
    </row>
    <row r="36" spans="1:5" x14ac:dyDescent="0.2">
      <c r="A36" s="27">
        <v>2009</v>
      </c>
      <c r="B36" s="24">
        <v>996300</v>
      </c>
      <c r="C36" s="24">
        <v>526000</v>
      </c>
      <c r="D36" s="25"/>
      <c r="E36" s="25"/>
    </row>
    <row r="37" spans="1:5" x14ac:dyDescent="0.2">
      <c r="A37" s="27">
        <v>2010</v>
      </c>
      <c r="B37" s="24">
        <v>1076000</v>
      </c>
      <c r="C37" s="24">
        <v>591000</v>
      </c>
      <c r="D37" s="25"/>
      <c r="E37" s="25"/>
    </row>
    <row r="38" spans="1:5" x14ac:dyDescent="0.2">
      <c r="A38" s="27">
        <v>2011</v>
      </c>
      <c r="B38" s="24">
        <v>1156100</v>
      </c>
      <c r="C38" s="24">
        <v>636100</v>
      </c>
      <c r="D38" s="25"/>
      <c r="E38" s="25"/>
    </row>
    <row r="39" spans="1:5" x14ac:dyDescent="0.2">
      <c r="A39" s="27">
        <v>2012</v>
      </c>
      <c r="B39" s="24">
        <v>1227600</v>
      </c>
      <c r="C39" s="24">
        <v>659600</v>
      </c>
      <c r="D39" s="25"/>
      <c r="E39" s="25"/>
    </row>
    <row r="40" spans="1:5" x14ac:dyDescent="0.2">
      <c r="A40" s="27">
        <v>2013</v>
      </c>
      <c r="B40" s="24">
        <v>1298000</v>
      </c>
      <c r="C40" s="24">
        <v>686700</v>
      </c>
      <c r="D40" s="25"/>
      <c r="E40" s="25"/>
    </row>
    <row r="41" spans="1:5" x14ac:dyDescent="0.2">
      <c r="A41" s="27">
        <v>2014</v>
      </c>
      <c r="B41" s="24">
        <v>1353300</v>
      </c>
      <c r="C41" s="24">
        <v>697500</v>
      </c>
      <c r="D41" s="25"/>
      <c r="E41" s="25"/>
    </row>
    <row r="42" spans="1:5" x14ac:dyDescent="0.2">
      <c r="A42" s="27">
        <v>2015</v>
      </c>
      <c r="B42" s="24">
        <v>1388600</v>
      </c>
      <c r="C42" s="24">
        <v>722800</v>
      </c>
      <c r="D42" s="25"/>
      <c r="E42" s="25"/>
    </row>
    <row r="43" spans="1:5" x14ac:dyDescent="0.2">
      <c r="A43" s="27">
        <v>2016</v>
      </c>
      <c r="B43" s="24">
        <v>1432500</v>
      </c>
      <c r="C43" s="24">
        <v>751400</v>
      </c>
      <c r="D43" s="25"/>
      <c r="E43" s="25"/>
    </row>
    <row r="44" spans="1:5" x14ac:dyDescent="0.2">
      <c r="A44" s="27">
        <v>2017</v>
      </c>
      <c r="B44" s="24">
        <v>1480200</v>
      </c>
      <c r="C44" s="24">
        <v>783400</v>
      </c>
      <c r="D44" s="25"/>
      <c r="E44" s="25"/>
    </row>
    <row r="45" spans="1:5" x14ac:dyDescent="0.2">
      <c r="A45" s="27">
        <v>2018</v>
      </c>
      <c r="B45" s="24">
        <v>1490500</v>
      </c>
      <c r="C45" s="24">
        <v>825800</v>
      </c>
      <c r="D45" s="25"/>
      <c r="E45" s="25"/>
    </row>
    <row r="46" spans="1:5" x14ac:dyDescent="0.2">
      <c r="A46" s="27">
        <v>2019</v>
      </c>
      <c r="B46" s="24">
        <v>1477200</v>
      </c>
      <c r="C46" s="24">
        <v>860300</v>
      </c>
      <c r="D46" s="25"/>
      <c r="E46" s="25"/>
    </row>
    <row r="47" spans="1:5" x14ac:dyDescent="0.2">
      <c r="A47" s="27">
        <v>2020</v>
      </c>
      <c r="B47" s="24">
        <v>1508500</v>
      </c>
      <c r="C47" s="24">
        <v>882000</v>
      </c>
      <c r="D47" s="25"/>
      <c r="E47" s="25"/>
    </row>
    <row r="48" spans="1:5" x14ac:dyDescent="0.2">
      <c r="A48" s="27">
        <v>2021</v>
      </c>
      <c r="B48" s="24">
        <v>1594200</v>
      </c>
      <c r="C48" s="24">
        <v>898700</v>
      </c>
      <c r="D48" s="25"/>
      <c r="E48" s="25"/>
    </row>
    <row r="49" spans="1:5" x14ac:dyDescent="0.2">
      <c r="A49" s="1" t="s">
        <v>127</v>
      </c>
      <c r="B49" s="1"/>
      <c r="E49" s="25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B565-9992-7842-BADC-E829D56CFBC6}">
  <dimension ref="A1:I33"/>
  <sheetViews>
    <sheetView zoomScale="66" workbookViewId="0">
      <selection activeCell="R29" sqref="R29"/>
    </sheetView>
  </sheetViews>
  <sheetFormatPr baseColWidth="10" defaultRowHeight="16" x14ac:dyDescent="0.2"/>
  <sheetData>
    <row r="1" spans="1:9" ht="18" x14ac:dyDescent="0.2">
      <c r="A1" s="15" t="s">
        <v>104</v>
      </c>
      <c r="B1" s="13"/>
      <c r="C1" s="13"/>
      <c r="G1" s="9"/>
    </row>
    <row r="2" spans="1:9" x14ac:dyDescent="0.2">
      <c r="A2" s="12" t="s">
        <v>106</v>
      </c>
      <c r="B2" s="12"/>
      <c r="C2" s="12" t="s">
        <v>105</v>
      </c>
      <c r="D2" s="12"/>
      <c r="E2" s="12"/>
      <c r="F2" s="13"/>
      <c r="G2" s="13"/>
      <c r="H2" s="13"/>
      <c r="I2" s="13"/>
    </row>
    <row r="3" spans="1:9" x14ac:dyDescent="0.2">
      <c r="A3" s="13"/>
      <c r="B3" s="12" t="s">
        <v>31</v>
      </c>
      <c r="C3" s="13"/>
      <c r="D3" s="13"/>
      <c r="E3" s="12" t="s">
        <v>32</v>
      </c>
      <c r="F3" s="12"/>
      <c r="G3" s="13"/>
      <c r="H3" s="12" t="s">
        <v>30</v>
      </c>
      <c r="I3" s="12"/>
    </row>
    <row r="4" spans="1:9" x14ac:dyDescent="0.2">
      <c r="A4" s="16" t="s">
        <v>21</v>
      </c>
      <c r="B4" s="16" t="s">
        <v>17</v>
      </c>
      <c r="C4" s="16" t="s">
        <v>18</v>
      </c>
      <c r="D4" s="16"/>
      <c r="E4" s="16" t="s">
        <v>17</v>
      </c>
      <c r="F4" s="16" t="s">
        <v>18</v>
      </c>
      <c r="G4" s="16"/>
      <c r="H4" s="16" t="s">
        <v>17</v>
      </c>
      <c r="I4" s="16" t="s">
        <v>18</v>
      </c>
    </row>
    <row r="5" spans="1:9" x14ac:dyDescent="0.2">
      <c r="A5" s="12">
        <v>2005</v>
      </c>
      <c r="B5">
        <v>10.4</v>
      </c>
      <c r="C5">
        <v>13.3</v>
      </c>
      <c r="E5">
        <v>21.2</v>
      </c>
      <c r="F5">
        <v>21.9</v>
      </c>
      <c r="H5">
        <v>38.9</v>
      </c>
      <c r="I5">
        <v>40.200000000000003</v>
      </c>
    </row>
    <row r="6" spans="1:9" x14ac:dyDescent="0.2">
      <c r="A6" s="12">
        <v>2006</v>
      </c>
      <c r="B6">
        <v>9.9</v>
      </c>
      <c r="C6">
        <v>11.6</v>
      </c>
      <c r="E6">
        <v>21.6</v>
      </c>
      <c r="F6">
        <v>20</v>
      </c>
      <c r="H6">
        <v>39.1</v>
      </c>
      <c r="I6">
        <v>38.9</v>
      </c>
    </row>
    <row r="7" spans="1:9" x14ac:dyDescent="0.2">
      <c r="A7" s="12">
        <v>2007</v>
      </c>
      <c r="B7">
        <v>9.6</v>
      </c>
      <c r="C7">
        <v>10.6</v>
      </c>
      <c r="E7">
        <v>20.100000000000001</v>
      </c>
      <c r="F7">
        <v>18.2</v>
      </c>
      <c r="H7">
        <v>38.1</v>
      </c>
      <c r="I7">
        <v>37.6</v>
      </c>
    </row>
    <row r="8" spans="1:9" x14ac:dyDescent="0.2">
      <c r="A8" s="12">
        <v>2008</v>
      </c>
      <c r="B8">
        <v>9</v>
      </c>
      <c r="C8">
        <v>10.9</v>
      </c>
      <c r="E8">
        <v>20</v>
      </c>
      <c r="F8">
        <v>18.399999999999999</v>
      </c>
      <c r="H8">
        <v>37.6</v>
      </c>
      <c r="I8">
        <v>37.5</v>
      </c>
    </row>
    <row r="9" spans="1:9" x14ac:dyDescent="0.2">
      <c r="A9" s="12">
        <v>2009</v>
      </c>
      <c r="B9">
        <v>8.6</v>
      </c>
      <c r="C9">
        <v>11</v>
      </c>
      <c r="E9">
        <v>17.899999999999999</v>
      </c>
      <c r="F9">
        <v>17.100000000000001</v>
      </c>
      <c r="H9">
        <v>36</v>
      </c>
      <c r="I9">
        <v>35.9</v>
      </c>
    </row>
    <row r="10" spans="1:9" x14ac:dyDescent="0.2">
      <c r="A10" s="12">
        <v>2010</v>
      </c>
      <c r="B10">
        <v>9</v>
      </c>
      <c r="C10">
        <v>12</v>
      </c>
      <c r="E10">
        <v>18.100000000000001</v>
      </c>
      <c r="F10">
        <v>19.8</v>
      </c>
      <c r="H10">
        <v>37.200000000000003</v>
      </c>
      <c r="I10">
        <v>38.200000000000003</v>
      </c>
    </row>
    <row r="11" spans="1:9" x14ac:dyDescent="0.2">
      <c r="A11" s="12">
        <v>2011</v>
      </c>
      <c r="B11">
        <v>9.8000000000000007</v>
      </c>
      <c r="C11">
        <v>13</v>
      </c>
      <c r="E11">
        <v>18</v>
      </c>
      <c r="F11">
        <v>19.5</v>
      </c>
      <c r="H11">
        <v>37.799999999999997</v>
      </c>
      <c r="I11">
        <v>38.299999999999997</v>
      </c>
    </row>
    <row r="12" spans="1:9" x14ac:dyDescent="0.2">
      <c r="A12" s="12">
        <v>2012</v>
      </c>
      <c r="B12">
        <v>9.6</v>
      </c>
      <c r="C12">
        <v>13.2</v>
      </c>
      <c r="E12">
        <v>17.600000000000001</v>
      </c>
      <c r="F12">
        <v>20</v>
      </c>
      <c r="H12">
        <v>38.1</v>
      </c>
      <c r="I12">
        <v>37.9</v>
      </c>
    </row>
    <row r="13" spans="1:9" x14ac:dyDescent="0.2">
      <c r="A13" s="12">
        <v>2013</v>
      </c>
      <c r="B13">
        <v>8.6</v>
      </c>
      <c r="C13">
        <v>12.8</v>
      </c>
      <c r="E13">
        <v>16.600000000000001</v>
      </c>
      <c r="F13">
        <v>20.100000000000001</v>
      </c>
      <c r="H13">
        <v>36.9</v>
      </c>
      <c r="I13">
        <v>38</v>
      </c>
    </row>
    <row r="14" spans="1:9" x14ac:dyDescent="0.2">
      <c r="A14" s="12">
        <v>2014</v>
      </c>
      <c r="B14">
        <v>9.6999999999999993</v>
      </c>
      <c r="C14">
        <v>12.6</v>
      </c>
      <c r="E14">
        <v>17.2</v>
      </c>
      <c r="F14">
        <v>19.600000000000001</v>
      </c>
      <c r="H14">
        <v>37.1</v>
      </c>
      <c r="I14">
        <v>38</v>
      </c>
    </row>
    <row r="15" spans="1:9" x14ac:dyDescent="0.2">
      <c r="A15" s="12">
        <v>2015</v>
      </c>
      <c r="B15">
        <v>9.6999999999999993</v>
      </c>
      <c r="C15">
        <v>12.3</v>
      </c>
      <c r="E15">
        <v>16.8</v>
      </c>
      <c r="F15">
        <v>19</v>
      </c>
      <c r="H15">
        <v>37</v>
      </c>
      <c r="I15">
        <v>38.1</v>
      </c>
    </row>
    <row r="16" spans="1:9" x14ac:dyDescent="0.2">
      <c r="A16" s="12">
        <v>2016</v>
      </c>
      <c r="B16">
        <v>9.6999999999999993</v>
      </c>
      <c r="C16">
        <v>12.7</v>
      </c>
      <c r="E16">
        <v>16.3</v>
      </c>
      <c r="F16">
        <v>18.399999999999999</v>
      </c>
      <c r="H16">
        <v>36.5</v>
      </c>
      <c r="I16">
        <v>37.9</v>
      </c>
    </row>
    <row r="17" spans="1:9" x14ac:dyDescent="0.2">
      <c r="A17" s="12">
        <v>2017</v>
      </c>
      <c r="B17">
        <v>9.1</v>
      </c>
      <c r="C17">
        <v>12.4</v>
      </c>
      <c r="E17">
        <v>15.8</v>
      </c>
      <c r="F17">
        <v>17.5</v>
      </c>
      <c r="H17">
        <v>35.200000000000003</v>
      </c>
      <c r="I17">
        <v>37.4</v>
      </c>
    </row>
    <row r="18" spans="1:9" x14ac:dyDescent="0.2">
      <c r="A18" s="12">
        <v>2018</v>
      </c>
      <c r="B18">
        <v>9.6</v>
      </c>
      <c r="C18">
        <v>12.2</v>
      </c>
      <c r="E18">
        <v>15.6</v>
      </c>
      <c r="F18">
        <v>17.7</v>
      </c>
      <c r="H18">
        <v>34</v>
      </c>
      <c r="I18">
        <v>37.1</v>
      </c>
    </row>
    <row r="19" spans="1:9" x14ac:dyDescent="0.2">
      <c r="A19" s="12">
        <v>2019</v>
      </c>
      <c r="B19">
        <v>10.1</v>
      </c>
      <c r="C19">
        <v>11.9</v>
      </c>
      <c r="E19">
        <v>16.600000000000001</v>
      </c>
      <c r="F19">
        <v>19.2</v>
      </c>
      <c r="H19">
        <v>34.5</v>
      </c>
      <c r="I19">
        <v>37.200000000000003</v>
      </c>
    </row>
    <row r="20" spans="1:9" x14ac:dyDescent="0.2">
      <c r="A20" s="12">
        <v>2020</v>
      </c>
      <c r="B20">
        <v>9.5</v>
      </c>
      <c r="C20">
        <v>11.4</v>
      </c>
      <c r="E20">
        <v>16</v>
      </c>
      <c r="F20">
        <v>19</v>
      </c>
      <c r="H20">
        <v>34.1</v>
      </c>
      <c r="I20">
        <v>37.4</v>
      </c>
    </row>
    <row r="21" spans="1:9" x14ac:dyDescent="0.2">
      <c r="A21" s="12">
        <v>2021</v>
      </c>
      <c r="B21">
        <v>8.6</v>
      </c>
      <c r="C21">
        <v>12.3</v>
      </c>
      <c r="E21">
        <v>16.100000000000001</v>
      </c>
      <c r="H21">
        <v>35.6</v>
      </c>
    </row>
    <row r="23" spans="1:9" x14ac:dyDescent="0.2">
      <c r="A23" s="12" t="s">
        <v>35</v>
      </c>
      <c r="B23" s="12"/>
      <c r="C23" s="12"/>
      <c r="D23" s="12"/>
      <c r="E23" s="12" t="s">
        <v>36</v>
      </c>
      <c r="F23" s="12"/>
      <c r="G23" s="12"/>
    </row>
    <row r="24" spans="1:9" x14ac:dyDescent="0.2">
      <c r="A24" s="13"/>
      <c r="B24" s="13"/>
      <c r="C24" s="12" t="s">
        <v>17</v>
      </c>
      <c r="D24" s="13"/>
      <c r="E24" s="13"/>
      <c r="F24" s="12" t="s">
        <v>18</v>
      </c>
      <c r="G24" s="13"/>
    </row>
    <row r="25" spans="1:9" x14ac:dyDescent="0.2">
      <c r="A25" s="16" t="s">
        <v>21</v>
      </c>
      <c r="B25" s="16" t="s">
        <v>33</v>
      </c>
      <c r="C25" s="16" t="s">
        <v>34</v>
      </c>
      <c r="D25" s="16" t="s">
        <v>24</v>
      </c>
      <c r="E25" s="16" t="s">
        <v>33</v>
      </c>
      <c r="F25" s="16" t="s">
        <v>34</v>
      </c>
      <c r="G25" s="16" t="s">
        <v>24</v>
      </c>
    </row>
    <row r="26" spans="1:9" x14ac:dyDescent="0.2">
      <c r="A26" s="12">
        <v>2015</v>
      </c>
      <c r="B26">
        <v>17.899999999999999</v>
      </c>
      <c r="C26">
        <v>12.6</v>
      </c>
      <c r="D26">
        <v>9.8000000000000007</v>
      </c>
      <c r="E26">
        <v>25.6</v>
      </c>
      <c r="F26">
        <v>16.600000000000001</v>
      </c>
      <c r="G26">
        <v>11.1</v>
      </c>
    </row>
    <row r="27" spans="1:9" x14ac:dyDescent="0.2">
      <c r="A27" s="12">
        <v>2016</v>
      </c>
      <c r="B27">
        <v>16.8</v>
      </c>
      <c r="C27">
        <v>12</v>
      </c>
      <c r="D27">
        <v>9.8000000000000007</v>
      </c>
      <c r="E27">
        <v>25</v>
      </c>
      <c r="F27">
        <v>16.399999999999999</v>
      </c>
      <c r="G27">
        <v>11.5</v>
      </c>
    </row>
    <row r="28" spans="1:9" x14ac:dyDescent="0.2">
      <c r="A28" s="12">
        <v>2017</v>
      </c>
      <c r="B28">
        <v>14.3</v>
      </c>
      <c r="C28">
        <v>11.4</v>
      </c>
      <c r="D28">
        <v>12.4</v>
      </c>
      <c r="E28">
        <v>22.5</v>
      </c>
      <c r="F28">
        <v>15</v>
      </c>
      <c r="G28">
        <v>11.8</v>
      </c>
    </row>
    <row r="29" spans="1:9" x14ac:dyDescent="0.2">
      <c r="A29" s="12">
        <v>2018</v>
      </c>
      <c r="B29">
        <v>12.5</v>
      </c>
      <c r="C29">
        <v>10.5</v>
      </c>
      <c r="D29">
        <v>15.4</v>
      </c>
      <c r="E29">
        <v>23.2</v>
      </c>
      <c r="F29">
        <v>14.3</v>
      </c>
      <c r="G29">
        <v>10.3</v>
      </c>
    </row>
    <row r="30" spans="1:9" x14ac:dyDescent="0.2">
      <c r="A30" s="12">
        <v>2019</v>
      </c>
      <c r="B30">
        <v>13</v>
      </c>
      <c r="C30">
        <v>10.3</v>
      </c>
      <c r="D30">
        <v>17.399999999999999</v>
      </c>
      <c r="E30">
        <v>20.399999999999999</v>
      </c>
      <c r="F30">
        <v>14</v>
      </c>
      <c r="G30">
        <v>12.3</v>
      </c>
    </row>
    <row r="31" spans="1:9" x14ac:dyDescent="0.2">
      <c r="A31" s="12">
        <v>2020</v>
      </c>
      <c r="B31">
        <v>12.9</v>
      </c>
      <c r="C31">
        <v>9.9</v>
      </c>
      <c r="D31">
        <v>15.4</v>
      </c>
      <c r="E31">
        <v>18.100000000000001</v>
      </c>
      <c r="F31">
        <v>13.1</v>
      </c>
      <c r="G31">
        <v>12.3</v>
      </c>
    </row>
    <row r="32" spans="1:9" x14ac:dyDescent="0.2">
      <c r="A32" s="12">
        <v>2021</v>
      </c>
      <c r="B32">
        <v>13.1</v>
      </c>
      <c r="C32">
        <v>9.9</v>
      </c>
      <c r="D32">
        <v>11.2</v>
      </c>
      <c r="E32">
        <v>19.899999999999999</v>
      </c>
      <c r="F32">
        <v>14.9</v>
      </c>
      <c r="G32">
        <v>13.9</v>
      </c>
    </row>
    <row r="33" spans="1:1" x14ac:dyDescent="0.2">
      <c r="A33" s="1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830B-FA55-A541-9648-6A1128C98E4D}">
  <dimension ref="A1:AB32"/>
  <sheetViews>
    <sheetView topLeftCell="A17" zoomScale="75" workbookViewId="0">
      <selection activeCell="T61" sqref="T61"/>
    </sheetView>
  </sheetViews>
  <sheetFormatPr baseColWidth="10" defaultRowHeight="16" x14ac:dyDescent="0.2"/>
  <sheetData>
    <row r="1" spans="1:28" x14ac:dyDescent="0.2">
      <c r="A1" s="12" t="s">
        <v>21</v>
      </c>
      <c r="B1" s="12" t="s">
        <v>37</v>
      </c>
      <c r="C1" s="12" t="s">
        <v>38</v>
      </c>
      <c r="D1" s="12" t="s">
        <v>39</v>
      </c>
      <c r="E1" s="12" t="s">
        <v>40</v>
      </c>
      <c r="F1" s="12" t="s">
        <v>41</v>
      </c>
      <c r="G1" s="12" t="s">
        <v>42</v>
      </c>
      <c r="H1" s="12" t="s">
        <v>43</v>
      </c>
      <c r="I1" s="12" t="s">
        <v>44</v>
      </c>
      <c r="J1" s="12" t="s">
        <v>45</v>
      </c>
      <c r="K1" s="12" t="s">
        <v>46</v>
      </c>
      <c r="L1" s="12" t="s">
        <v>47</v>
      </c>
      <c r="M1" s="12" t="s">
        <v>48</v>
      </c>
      <c r="N1" s="12" t="s">
        <v>49</v>
      </c>
      <c r="O1" s="12" t="s">
        <v>50</v>
      </c>
      <c r="P1" s="12" t="s">
        <v>51</v>
      </c>
      <c r="Q1" s="12" t="s">
        <v>52</v>
      </c>
      <c r="R1" s="12" t="s">
        <v>53</v>
      </c>
      <c r="S1" s="12" t="s">
        <v>54</v>
      </c>
      <c r="T1" s="12" t="s">
        <v>55</v>
      </c>
      <c r="U1" s="12" t="s">
        <v>56</v>
      </c>
      <c r="V1" s="12" t="s">
        <v>57</v>
      </c>
      <c r="W1" s="12" t="s">
        <v>58</v>
      </c>
      <c r="X1" s="12" t="s">
        <v>59</v>
      </c>
      <c r="Y1" s="12" t="s">
        <v>60</v>
      </c>
      <c r="Z1" s="12" t="s">
        <v>61</v>
      </c>
      <c r="AA1" s="12" t="s">
        <v>62</v>
      </c>
      <c r="AB1" s="12" t="s">
        <v>63</v>
      </c>
    </row>
    <row r="2" spans="1:28" x14ac:dyDescent="0.2">
      <c r="A2" s="12" t="s">
        <v>97</v>
      </c>
      <c r="B2">
        <v>7363520.2999999998</v>
      </c>
      <c r="C2">
        <v>7751349</v>
      </c>
      <c r="D2">
        <v>8193961</v>
      </c>
      <c r="E2">
        <v>8585151.5</v>
      </c>
      <c r="F2">
        <v>9009322.0999999996</v>
      </c>
      <c r="G2">
        <v>9667452.9000000004</v>
      </c>
      <c r="H2">
        <v>10072465.199999999</v>
      </c>
      <c r="I2">
        <v>10427472.9</v>
      </c>
      <c r="J2">
        <v>10582892</v>
      </c>
      <c r="K2">
        <v>11109204</v>
      </c>
      <c r="L2">
        <v>11598070</v>
      </c>
      <c r="M2">
        <v>12269784.5</v>
      </c>
      <c r="N2">
        <v>12998093.9</v>
      </c>
      <c r="O2">
        <v>13081266.199999999</v>
      </c>
      <c r="P2">
        <v>12325757.9</v>
      </c>
      <c r="Q2">
        <v>12852660.300000001</v>
      </c>
      <c r="R2">
        <v>13241159.800000001</v>
      </c>
      <c r="S2">
        <v>13507478.4</v>
      </c>
      <c r="T2">
        <v>13612548.9</v>
      </c>
      <c r="U2">
        <v>14093165.5</v>
      </c>
      <c r="V2">
        <v>14859862.300000001</v>
      </c>
      <c r="W2">
        <v>14982824.9</v>
      </c>
      <c r="X2">
        <v>15434622.800000001</v>
      </c>
      <c r="Y2">
        <v>15954224.5</v>
      </c>
      <c r="Z2">
        <v>16545301</v>
      </c>
    </row>
    <row r="3" spans="1:28" x14ac:dyDescent="0.2">
      <c r="A3" s="12" t="s">
        <v>67</v>
      </c>
      <c r="B3">
        <v>46008.4</v>
      </c>
      <c r="C3">
        <v>53088.1</v>
      </c>
      <c r="D3">
        <v>54857.3</v>
      </c>
      <c r="E3">
        <v>59824.800000000003</v>
      </c>
      <c r="F3">
        <v>61082.9</v>
      </c>
      <c r="G3">
        <v>67032.5</v>
      </c>
      <c r="H3">
        <v>75705.2</v>
      </c>
      <c r="I3">
        <v>87358.2</v>
      </c>
      <c r="J3">
        <v>88659.5</v>
      </c>
      <c r="K3">
        <v>96554.1</v>
      </c>
      <c r="L3">
        <v>110321.7</v>
      </c>
      <c r="M3">
        <v>124581.2</v>
      </c>
      <c r="N3">
        <v>139002.1</v>
      </c>
      <c r="O3">
        <v>162064.5</v>
      </c>
      <c r="P3">
        <v>149586.5</v>
      </c>
      <c r="Q3">
        <v>157920.79999999999</v>
      </c>
      <c r="R3">
        <v>165202.20000000001</v>
      </c>
      <c r="S3">
        <v>162587.5</v>
      </c>
      <c r="T3">
        <v>159461.5</v>
      </c>
      <c r="U3">
        <v>157821.29999999999</v>
      </c>
      <c r="V3">
        <v>169558.2</v>
      </c>
      <c r="W3">
        <v>177438.5</v>
      </c>
      <c r="X3">
        <v>194132.9</v>
      </c>
      <c r="Y3">
        <v>210970.5</v>
      </c>
      <c r="Z3">
        <v>225613.5</v>
      </c>
      <c r="AA3">
        <v>215805.4</v>
      </c>
      <c r="AB3">
        <v>238249.5</v>
      </c>
    </row>
    <row r="4" spans="1:28" x14ac:dyDescent="0.2">
      <c r="A4" s="12" t="s">
        <v>68</v>
      </c>
      <c r="B4">
        <v>15322.9</v>
      </c>
      <c r="C4">
        <v>17053.2</v>
      </c>
      <c r="D4">
        <v>19331.099999999999</v>
      </c>
      <c r="E4">
        <v>20333.8</v>
      </c>
      <c r="F4">
        <v>19516.099999999999</v>
      </c>
      <c r="G4">
        <v>22389.1</v>
      </c>
      <c r="H4">
        <v>23909.8</v>
      </c>
      <c r="I4">
        <v>26340.7</v>
      </c>
      <c r="J4">
        <v>30119.1</v>
      </c>
      <c r="K4">
        <v>34757.699999999997</v>
      </c>
      <c r="L4">
        <v>39403.4</v>
      </c>
      <c r="M4">
        <v>45602</v>
      </c>
      <c r="N4">
        <v>56339.3</v>
      </c>
      <c r="O4">
        <v>66098.100000000006</v>
      </c>
      <c r="P4">
        <v>64095.5</v>
      </c>
      <c r="Q4">
        <v>68764.899999999994</v>
      </c>
      <c r="R4">
        <v>71785.8</v>
      </c>
      <c r="S4">
        <v>73649.3</v>
      </c>
      <c r="T4">
        <v>74492.800000000003</v>
      </c>
      <c r="U4">
        <v>76354.5</v>
      </c>
      <c r="V4">
        <v>80126</v>
      </c>
      <c r="W4">
        <v>81265.2</v>
      </c>
      <c r="X4">
        <v>84669.9</v>
      </c>
      <c r="Y4">
        <v>89874.7</v>
      </c>
      <c r="Z4">
        <v>94437.5</v>
      </c>
      <c r="AA4">
        <v>93413.8</v>
      </c>
      <c r="AB4">
        <v>98523</v>
      </c>
    </row>
    <row r="5" spans="1:28" x14ac:dyDescent="0.2">
      <c r="A5" s="12" t="s">
        <v>64</v>
      </c>
      <c r="B5">
        <v>69.593999999999994</v>
      </c>
      <c r="C5">
        <v>71.918999999999997</v>
      </c>
      <c r="D5">
        <v>73.816999999999993</v>
      </c>
      <c r="E5">
        <v>75</v>
      </c>
      <c r="F5">
        <v>76.406000000000006</v>
      </c>
      <c r="G5">
        <v>78.984999999999999</v>
      </c>
      <c r="H5">
        <v>80.486999999999995</v>
      </c>
      <c r="I5">
        <v>82.289000000000001</v>
      </c>
      <c r="J5">
        <v>82.438000000000002</v>
      </c>
      <c r="K5">
        <v>84.438999999999993</v>
      </c>
      <c r="L5">
        <v>86.37</v>
      </c>
      <c r="M5">
        <v>88.430999999999997</v>
      </c>
      <c r="N5">
        <v>90.954999999999998</v>
      </c>
      <c r="O5">
        <v>91.099000000000004</v>
      </c>
      <c r="P5">
        <v>89.668999999999997</v>
      </c>
      <c r="Q5">
        <v>91.524000000000001</v>
      </c>
      <c r="R5">
        <v>92.64</v>
      </c>
      <c r="S5">
        <v>94.897000000000006</v>
      </c>
      <c r="T5">
        <v>95.382999999999996</v>
      </c>
      <c r="U5">
        <v>97.018000000000001</v>
      </c>
      <c r="V5">
        <v>100</v>
      </c>
      <c r="W5">
        <v>98.917000000000002</v>
      </c>
      <c r="X5">
        <v>99.262</v>
      </c>
      <c r="Y5">
        <v>100.65</v>
      </c>
      <c r="Z5">
        <v>102.592</v>
      </c>
    </row>
    <row r="6" spans="1:28" x14ac:dyDescent="0.2">
      <c r="A6" s="12" t="s">
        <v>69</v>
      </c>
      <c r="B6">
        <v>44.036000000000001</v>
      </c>
      <c r="C6">
        <v>48.732999999999997</v>
      </c>
      <c r="D6">
        <v>50.62</v>
      </c>
      <c r="E6">
        <v>55.401000000000003</v>
      </c>
      <c r="F6">
        <v>55.793999999999997</v>
      </c>
      <c r="G6">
        <v>58.872999999999998</v>
      </c>
      <c r="H6">
        <v>64.527000000000001</v>
      </c>
      <c r="I6">
        <v>73.308000000000007</v>
      </c>
      <c r="J6">
        <v>71.825999999999993</v>
      </c>
      <c r="K6">
        <v>74.629000000000005</v>
      </c>
      <c r="L6">
        <v>79.989999999999995</v>
      </c>
      <c r="M6">
        <v>84.602999999999994</v>
      </c>
      <c r="N6">
        <v>89.415999999999997</v>
      </c>
      <c r="O6">
        <v>101.524</v>
      </c>
      <c r="P6">
        <v>98.284999999999997</v>
      </c>
      <c r="Q6">
        <v>101.294</v>
      </c>
      <c r="R6">
        <v>104.13200000000001</v>
      </c>
      <c r="S6">
        <v>103.294</v>
      </c>
      <c r="T6">
        <v>101.355</v>
      </c>
      <c r="U6">
        <v>98.093000000000004</v>
      </c>
      <c r="V6">
        <v>100</v>
      </c>
      <c r="W6">
        <v>102.05800000000001</v>
      </c>
      <c r="X6">
        <v>106.172</v>
      </c>
      <c r="Y6">
        <v>111.782</v>
      </c>
      <c r="Z6">
        <v>116.02500000000001</v>
      </c>
      <c r="AA6">
        <v>117.444</v>
      </c>
      <c r="AB6">
        <v>125.21</v>
      </c>
    </row>
    <row r="7" spans="1:28" x14ac:dyDescent="0.2">
      <c r="A7" s="12" t="s">
        <v>70</v>
      </c>
      <c r="B7">
        <v>42.039000000000001</v>
      </c>
      <c r="C7">
        <v>43.881</v>
      </c>
      <c r="D7">
        <v>46.96</v>
      </c>
      <c r="E7">
        <v>47.460999999999999</v>
      </c>
      <c r="F7">
        <v>45.600999999999999</v>
      </c>
      <c r="G7">
        <v>51.710999999999999</v>
      </c>
      <c r="H7">
        <v>53.482999999999997</v>
      </c>
      <c r="I7">
        <v>56.378</v>
      </c>
      <c r="J7">
        <v>61.104999999999997</v>
      </c>
      <c r="K7">
        <v>66.98</v>
      </c>
      <c r="L7">
        <v>71.215000000000003</v>
      </c>
      <c r="M7">
        <v>75.965999999999994</v>
      </c>
      <c r="N7">
        <v>84.680999999999997</v>
      </c>
      <c r="O7">
        <v>94.102999999999994</v>
      </c>
      <c r="P7">
        <v>96.516999999999996</v>
      </c>
      <c r="Q7">
        <v>97.031000000000006</v>
      </c>
      <c r="R7">
        <v>98.658000000000001</v>
      </c>
      <c r="S7">
        <v>99.902000000000001</v>
      </c>
      <c r="T7">
        <v>100.411</v>
      </c>
      <c r="U7">
        <v>100.217</v>
      </c>
      <c r="V7">
        <v>100</v>
      </c>
      <c r="W7">
        <v>99.488</v>
      </c>
      <c r="X7">
        <v>100.697</v>
      </c>
      <c r="Y7">
        <v>102.746</v>
      </c>
      <c r="Z7">
        <v>105.309</v>
      </c>
      <c r="AA7">
        <v>107.806</v>
      </c>
      <c r="AB7">
        <v>110.375</v>
      </c>
    </row>
    <row r="8" spans="1:28" x14ac:dyDescent="0.2">
      <c r="A8" s="12" t="s">
        <v>98</v>
      </c>
      <c r="B8">
        <v>481904006</v>
      </c>
      <c r="C8">
        <v>482736385</v>
      </c>
      <c r="D8">
        <v>483512803</v>
      </c>
      <c r="E8">
        <v>485877558</v>
      </c>
      <c r="F8">
        <v>486577954</v>
      </c>
      <c r="G8">
        <v>487259080</v>
      </c>
      <c r="H8">
        <v>488240527</v>
      </c>
      <c r="I8">
        <v>488962706</v>
      </c>
      <c r="J8">
        <v>490691578</v>
      </c>
      <c r="K8">
        <v>492555798</v>
      </c>
      <c r="L8">
        <v>494598322</v>
      </c>
      <c r="M8">
        <v>496436597</v>
      </c>
      <c r="N8">
        <v>498300775</v>
      </c>
      <c r="O8">
        <v>500297033</v>
      </c>
      <c r="P8">
        <v>502090235</v>
      </c>
      <c r="Q8">
        <v>503170618</v>
      </c>
      <c r="R8">
        <v>502964837</v>
      </c>
      <c r="S8">
        <v>504047964</v>
      </c>
      <c r="T8">
        <v>505163008</v>
      </c>
      <c r="U8">
        <v>507235091</v>
      </c>
      <c r="V8">
        <v>508520205</v>
      </c>
      <c r="W8">
        <v>510181874</v>
      </c>
      <c r="X8">
        <v>511378572</v>
      </c>
      <c r="Y8">
        <v>512482133</v>
      </c>
      <c r="Z8">
        <v>513093556</v>
      </c>
    </row>
    <row r="9" spans="1:28" x14ac:dyDescent="0.2">
      <c r="A9" s="12" t="s">
        <v>65</v>
      </c>
      <c r="B9">
        <v>10333161</v>
      </c>
      <c r="C9">
        <v>10321344</v>
      </c>
      <c r="D9">
        <v>10309137</v>
      </c>
      <c r="E9">
        <v>10299125</v>
      </c>
      <c r="F9">
        <v>10289621</v>
      </c>
      <c r="G9">
        <v>10278098</v>
      </c>
      <c r="H9">
        <v>10232027</v>
      </c>
      <c r="I9">
        <v>10201182</v>
      </c>
      <c r="J9">
        <v>10192649</v>
      </c>
      <c r="K9">
        <v>10195347</v>
      </c>
      <c r="L9">
        <v>10198855</v>
      </c>
      <c r="M9">
        <v>10223577</v>
      </c>
      <c r="N9">
        <v>10254233</v>
      </c>
      <c r="O9">
        <v>10343422</v>
      </c>
      <c r="P9">
        <v>10425783</v>
      </c>
      <c r="Q9">
        <v>10462088</v>
      </c>
      <c r="R9">
        <v>10486731</v>
      </c>
      <c r="S9">
        <v>10505445</v>
      </c>
      <c r="T9">
        <v>10516125</v>
      </c>
      <c r="U9">
        <v>10512419</v>
      </c>
      <c r="V9">
        <v>10538275</v>
      </c>
      <c r="W9">
        <v>10553843</v>
      </c>
      <c r="X9">
        <v>10578820</v>
      </c>
      <c r="Y9">
        <v>10610055</v>
      </c>
      <c r="Z9">
        <v>10649800</v>
      </c>
      <c r="AA9">
        <v>10649800</v>
      </c>
      <c r="AB9">
        <v>10649800</v>
      </c>
    </row>
    <row r="10" spans="1:28" x14ac:dyDescent="0.2">
      <c r="A10" s="12" t="s">
        <v>66</v>
      </c>
      <c r="B10">
        <v>5356207</v>
      </c>
      <c r="C10">
        <v>5367790</v>
      </c>
      <c r="D10">
        <v>5378932</v>
      </c>
      <c r="E10">
        <v>5387650</v>
      </c>
      <c r="F10">
        <v>5393382</v>
      </c>
      <c r="G10">
        <v>5398657</v>
      </c>
      <c r="H10">
        <v>5378783</v>
      </c>
      <c r="I10">
        <v>5378951</v>
      </c>
      <c r="J10">
        <v>5374873</v>
      </c>
      <c r="K10">
        <v>5371875</v>
      </c>
      <c r="L10">
        <v>5372685</v>
      </c>
      <c r="M10">
        <v>5372928</v>
      </c>
      <c r="N10">
        <v>5373180</v>
      </c>
      <c r="O10">
        <v>5376064</v>
      </c>
      <c r="P10">
        <v>5382401</v>
      </c>
      <c r="Q10">
        <v>5390410</v>
      </c>
      <c r="R10">
        <v>5392446</v>
      </c>
      <c r="S10">
        <v>5404322</v>
      </c>
      <c r="T10">
        <v>5410836</v>
      </c>
      <c r="U10">
        <v>5415949</v>
      </c>
      <c r="V10">
        <v>5421349</v>
      </c>
      <c r="W10">
        <v>5426252</v>
      </c>
      <c r="X10">
        <v>5435343</v>
      </c>
      <c r="Y10">
        <v>5443120</v>
      </c>
      <c r="Z10">
        <v>5450421</v>
      </c>
      <c r="AA10">
        <v>5450421</v>
      </c>
      <c r="AB10">
        <v>5450421</v>
      </c>
    </row>
    <row r="12" spans="1:28" x14ac:dyDescent="0.2">
      <c r="A12" s="12" t="s">
        <v>128</v>
      </c>
      <c r="B12" s="13"/>
    </row>
    <row r="13" spans="1:28" x14ac:dyDescent="0.2">
      <c r="A13" s="12" t="s">
        <v>21</v>
      </c>
      <c r="B13" s="12" t="s">
        <v>37</v>
      </c>
      <c r="C13" s="12" t="s">
        <v>38</v>
      </c>
      <c r="D13" s="12" t="s">
        <v>39</v>
      </c>
      <c r="E13" s="12" t="s">
        <v>40</v>
      </c>
      <c r="F13" s="12" t="s">
        <v>41</v>
      </c>
      <c r="G13" s="12" t="s">
        <v>42</v>
      </c>
      <c r="H13" s="12" t="s">
        <v>43</v>
      </c>
      <c r="I13" s="12" t="s">
        <v>44</v>
      </c>
      <c r="J13" s="12" t="s">
        <v>45</v>
      </c>
      <c r="K13" s="12" t="s">
        <v>46</v>
      </c>
      <c r="L13" s="12" t="s">
        <v>47</v>
      </c>
      <c r="M13" s="12" t="s">
        <v>48</v>
      </c>
      <c r="N13" s="12" t="s">
        <v>49</v>
      </c>
      <c r="O13" s="12" t="s">
        <v>50</v>
      </c>
      <c r="P13" s="12" t="s">
        <v>51</v>
      </c>
      <c r="Q13" s="12" t="s">
        <v>52</v>
      </c>
      <c r="R13" s="12" t="s">
        <v>53</v>
      </c>
      <c r="S13" s="12" t="s">
        <v>54</v>
      </c>
      <c r="T13" s="12" t="s">
        <v>55</v>
      </c>
      <c r="U13" s="12" t="s">
        <v>56</v>
      </c>
      <c r="V13" s="12" t="s">
        <v>57</v>
      </c>
      <c r="W13" s="12" t="s">
        <v>58</v>
      </c>
      <c r="X13" s="12" t="s">
        <v>59</v>
      </c>
      <c r="Y13" s="12" t="s">
        <v>60</v>
      </c>
      <c r="Z13" s="12" t="s">
        <v>61</v>
      </c>
      <c r="AA13" s="12" t="s">
        <v>62</v>
      </c>
      <c r="AB13" s="12" t="s">
        <v>63</v>
      </c>
    </row>
    <row r="14" spans="1:28" x14ac:dyDescent="0.2">
      <c r="A14" s="12" t="s">
        <v>99</v>
      </c>
      <c r="B14">
        <f t="shared" ref="B14:C16" si="0">B2/B5*100/B8*1000000</f>
        <v>21955.996509798089</v>
      </c>
      <c r="C14">
        <f t="shared" si="0"/>
        <v>22326.652720773316</v>
      </c>
      <c r="D14">
        <f t="shared" ref="D14:Z14" si="1">D2/D5*100/D8*1000000</f>
        <v>22957.760620474572</v>
      </c>
      <c r="E14">
        <f t="shared" si="1"/>
        <v>23559.163164038677</v>
      </c>
      <c r="F14">
        <f t="shared" si="1"/>
        <v>24233.281208163178</v>
      </c>
      <c r="G14">
        <f t="shared" si="1"/>
        <v>25119.298192956761</v>
      </c>
      <c r="H14">
        <f t="shared" si="1"/>
        <v>25631.629079114602</v>
      </c>
      <c r="I14">
        <f t="shared" si="1"/>
        <v>25915.616768796921</v>
      </c>
      <c r="J14">
        <f t="shared" si="1"/>
        <v>26161.841677092885</v>
      </c>
      <c r="K14">
        <f t="shared" si="1"/>
        <v>26710.648044834299</v>
      </c>
      <c r="L14">
        <f t="shared" si="1"/>
        <v>27150.020846224557</v>
      </c>
      <c r="M14">
        <f t="shared" si="1"/>
        <v>27949.15028933396</v>
      </c>
      <c r="N14">
        <f t="shared" si="1"/>
        <v>28678.836578813014</v>
      </c>
      <c r="O14">
        <f t="shared" si="1"/>
        <v>28701.741354658305</v>
      </c>
      <c r="P14">
        <f t="shared" si="1"/>
        <v>27377.231710212473</v>
      </c>
      <c r="Q14">
        <f t="shared" si="1"/>
        <v>27908.902829895422</v>
      </c>
      <c r="R14">
        <f t="shared" si="1"/>
        <v>28417.760940088225</v>
      </c>
      <c r="S14">
        <f t="shared" si="1"/>
        <v>28239.040332590885</v>
      </c>
      <c r="T14">
        <f t="shared" si="1"/>
        <v>28251.202263582203</v>
      </c>
      <c r="U14">
        <f t="shared" si="1"/>
        <v>28638.280840609696</v>
      </c>
      <c r="V14">
        <f t="shared" si="1"/>
        <v>29221.773596980289</v>
      </c>
      <c r="W14">
        <f t="shared" si="1"/>
        <v>29689.148565976717</v>
      </c>
      <c r="X14">
        <f t="shared" si="1"/>
        <v>30406.782871152016</v>
      </c>
      <c r="Y14">
        <f t="shared" si="1"/>
        <v>30930.232944533869</v>
      </c>
      <c r="Z14">
        <f t="shared" si="1"/>
        <v>31431.464429336196</v>
      </c>
    </row>
    <row r="15" spans="1:28" x14ac:dyDescent="0.2">
      <c r="A15" s="12" t="s">
        <v>71</v>
      </c>
      <c r="B15">
        <f t="shared" si="0"/>
        <v>10111.045650518518</v>
      </c>
      <c r="C15">
        <f t="shared" si="0"/>
        <v>10554.502866436813</v>
      </c>
      <c r="D15">
        <f t="shared" ref="D15:AB15" si="2">D3/D6*100/D9*1000000</f>
        <v>10512.111930855503</v>
      </c>
      <c r="E15">
        <f t="shared" si="2"/>
        <v>10484.876571689376</v>
      </c>
      <c r="F15">
        <f t="shared" si="2"/>
        <v>10639.783010033798</v>
      </c>
      <c r="G15">
        <f t="shared" si="2"/>
        <v>11077.87590324658</v>
      </c>
      <c r="H15">
        <f t="shared" si="2"/>
        <v>11466.280437440422</v>
      </c>
      <c r="I15">
        <f t="shared" si="2"/>
        <v>11681.585978258818</v>
      </c>
      <c r="J15">
        <f t="shared" si="2"/>
        <v>12110.345339842057</v>
      </c>
      <c r="K15">
        <f t="shared" si="2"/>
        <v>12689.984339571598</v>
      </c>
      <c r="L15">
        <f t="shared" si="2"/>
        <v>13523.02439054336</v>
      </c>
      <c r="M15">
        <f t="shared" si="2"/>
        <v>14403.361943286198</v>
      </c>
      <c r="N15">
        <f t="shared" si="2"/>
        <v>15160.130583914462</v>
      </c>
      <c r="O15">
        <f t="shared" si="2"/>
        <v>15433.162516087541</v>
      </c>
      <c r="P15">
        <f t="shared" si="2"/>
        <v>14598.104808141228</v>
      </c>
      <c r="Q15">
        <f t="shared" si="2"/>
        <v>14901.74904628999</v>
      </c>
      <c r="R15">
        <f t="shared" si="2"/>
        <v>15128.347403165521</v>
      </c>
      <c r="S15">
        <f t="shared" si="2"/>
        <v>14982.959455316071</v>
      </c>
      <c r="T15">
        <f t="shared" si="2"/>
        <v>14960.803793991219</v>
      </c>
      <c r="U15">
        <f t="shared" si="2"/>
        <v>15304.704087719887</v>
      </c>
      <c r="V15">
        <f t="shared" si="2"/>
        <v>16089.749033878887</v>
      </c>
      <c r="W15">
        <f t="shared" si="2"/>
        <v>16473.662901741107</v>
      </c>
      <c r="X15">
        <f t="shared" si="2"/>
        <v>17284.304795779852</v>
      </c>
      <c r="Y15">
        <f t="shared" si="2"/>
        <v>17788.208907830707</v>
      </c>
      <c r="Z15">
        <f t="shared" si="2"/>
        <v>18258.792530167968</v>
      </c>
      <c r="AA15">
        <f t="shared" si="2"/>
        <v>17254.009043621008</v>
      </c>
      <c r="AB15">
        <f t="shared" si="2"/>
        <v>17866.995597858517</v>
      </c>
    </row>
    <row r="16" spans="1:28" x14ac:dyDescent="0.2">
      <c r="A16" s="12" t="s">
        <v>72</v>
      </c>
      <c r="B16">
        <f t="shared" si="0"/>
        <v>6805.0487045050186</v>
      </c>
      <c r="C16">
        <f t="shared" si="0"/>
        <v>7239.9214191482242</v>
      </c>
      <c r="D16">
        <f t="shared" ref="D16:AB16" si="3">D4/D7*100/D10*1000000</f>
        <v>7653.0125444140685</v>
      </c>
      <c r="E16">
        <f t="shared" si="3"/>
        <v>7952.1083408931236</v>
      </c>
      <c r="F16">
        <f t="shared" si="3"/>
        <v>7935.1928660042513</v>
      </c>
      <c r="G16">
        <f t="shared" si="3"/>
        <v>8019.881734913487</v>
      </c>
      <c r="H16">
        <f t="shared" si="3"/>
        <v>8311.4378129705765</v>
      </c>
      <c r="I16">
        <f t="shared" si="3"/>
        <v>8686.0046744041556</v>
      </c>
      <c r="J16">
        <f t="shared" si="3"/>
        <v>9170.5848813371576</v>
      </c>
      <c r="K16">
        <f t="shared" si="3"/>
        <v>9660.0636693404849</v>
      </c>
      <c r="L16">
        <f t="shared" si="3"/>
        <v>10298.425701468967</v>
      </c>
      <c r="M16">
        <f t="shared" si="3"/>
        <v>11172.583529075313</v>
      </c>
      <c r="N16">
        <f t="shared" si="3"/>
        <v>12382.093500711077</v>
      </c>
      <c r="O16">
        <f t="shared" si="3"/>
        <v>13065.350854318263</v>
      </c>
      <c r="P16">
        <f t="shared" si="3"/>
        <v>12338.082641126151</v>
      </c>
      <c r="Q16">
        <f t="shared" si="3"/>
        <v>13147.237525283801</v>
      </c>
      <c r="R16">
        <f t="shared" si="3"/>
        <v>13493.370106779259</v>
      </c>
      <c r="S16">
        <f t="shared" si="3"/>
        <v>13641.22032628216</v>
      </c>
      <c r="T16">
        <f t="shared" si="3"/>
        <v>13710.984361976447</v>
      </c>
      <c r="U16">
        <f t="shared" si="3"/>
        <v>14067.556674219102</v>
      </c>
      <c r="V16">
        <f t="shared" si="3"/>
        <v>14779.716266191312</v>
      </c>
      <c r="W16">
        <f t="shared" si="3"/>
        <v>15053.377378312285</v>
      </c>
      <c r="X16">
        <f t="shared" si="3"/>
        <v>15469.830637259152</v>
      </c>
      <c r="Y16">
        <f t="shared" si="3"/>
        <v>16070.323576761184</v>
      </c>
      <c r="Z16">
        <f t="shared" si="3"/>
        <v>16453.145702578451</v>
      </c>
      <c r="AA16">
        <f t="shared" si="3"/>
        <v>15897.837647472837</v>
      </c>
      <c r="AB16">
        <f t="shared" si="3"/>
        <v>16377.094751974735</v>
      </c>
    </row>
    <row r="18" spans="1:28" x14ac:dyDescent="0.2">
      <c r="A18" s="12" t="s">
        <v>100</v>
      </c>
      <c r="B18" s="13"/>
      <c r="C18" s="13"/>
    </row>
    <row r="19" spans="1:28" x14ac:dyDescent="0.2">
      <c r="A19" s="12" t="s">
        <v>21</v>
      </c>
      <c r="B19" s="12">
        <v>1995</v>
      </c>
      <c r="C19" s="12" t="s">
        <v>38</v>
      </c>
      <c r="D19" s="12" t="s">
        <v>39</v>
      </c>
      <c r="E19" s="12" t="s">
        <v>40</v>
      </c>
      <c r="F19" s="12" t="s">
        <v>41</v>
      </c>
      <c r="G19" s="12" t="s">
        <v>42</v>
      </c>
      <c r="H19" s="12" t="s">
        <v>43</v>
      </c>
      <c r="I19" s="12" t="s">
        <v>44</v>
      </c>
      <c r="J19" s="12" t="s">
        <v>45</v>
      </c>
      <c r="K19" s="12" t="s">
        <v>46</v>
      </c>
      <c r="L19" s="12" t="s">
        <v>47</v>
      </c>
      <c r="M19" s="12" t="s">
        <v>48</v>
      </c>
      <c r="N19" s="12" t="s">
        <v>49</v>
      </c>
      <c r="O19" s="12" t="s">
        <v>50</v>
      </c>
      <c r="P19" s="12" t="s">
        <v>51</v>
      </c>
      <c r="Q19" s="12" t="s">
        <v>52</v>
      </c>
      <c r="R19" s="12" t="s">
        <v>53</v>
      </c>
      <c r="S19" s="12" t="s">
        <v>54</v>
      </c>
      <c r="T19" s="12" t="s">
        <v>55</v>
      </c>
      <c r="U19" s="12" t="s">
        <v>56</v>
      </c>
      <c r="V19" s="12" t="s">
        <v>57</v>
      </c>
      <c r="W19" s="12" t="s">
        <v>58</v>
      </c>
      <c r="X19" s="12" t="s">
        <v>59</v>
      </c>
      <c r="Y19" s="12" t="s">
        <v>60</v>
      </c>
      <c r="Z19" s="12" t="s">
        <v>61</v>
      </c>
      <c r="AA19" s="12" t="s">
        <v>62</v>
      </c>
      <c r="AB19" s="12" t="s">
        <v>63</v>
      </c>
    </row>
    <row r="20" spans="1:28" x14ac:dyDescent="0.2">
      <c r="A20" s="12" t="s">
        <v>17</v>
      </c>
      <c r="C20">
        <f t="shared" ref="C20:AB20" si="4">(C15-B15)/B15*100</f>
        <v>4.3858689916562072</v>
      </c>
      <c r="D20">
        <f t="shared" si="4"/>
        <v>-0.40163839185749722</v>
      </c>
      <c r="E20">
        <f t="shared" si="4"/>
        <v>-0.25908551340843883</v>
      </c>
      <c r="F20">
        <f t="shared" si="4"/>
        <v>1.4774273906351068</v>
      </c>
      <c r="G20">
        <f t="shared" si="4"/>
        <v>4.1174983813076</v>
      </c>
      <c r="H20">
        <f t="shared" si="4"/>
        <v>3.5061282287880884</v>
      </c>
      <c r="I20">
        <f t="shared" si="4"/>
        <v>1.8777278472569554</v>
      </c>
      <c r="J20">
        <f t="shared" si="4"/>
        <v>3.6703865586507236</v>
      </c>
      <c r="K20">
        <f t="shared" si="4"/>
        <v>4.7863127224173825</v>
      </c>
      <c r="L20">
        <f t="shared" si="4"/>
        <v>6.5645475099135124</v>
      </c>
      <c r="M20">
        <f t="shared" si="4"/>
        <v>6.5099161793899993</v>
      </c>
      <c r="N20">
        <f t="shared" si="4"/>
        <v>5.2541111138362755</v>
      </c>
      <c r="O20">
        <f t="shared" si="4"/>
        <v>1.8009866779299177</v>
      </c>
      <c r="P20">
        <f t="shared" si="4"/>
        <v>-5.4108009753402646</v>
      </c>
      <c r="Q20">
        <f t="shared" si="4"/>
        <v>2.0800250590023288</v>
      </c>
      <c r="R20">
        <f t="shared" si="4"/>
        <v>1.5206158429566761</v>
      </c>
      <c r="S20">
        <f t="shared" si="4"/>
        <v>-0.96102993919235036</v>
      </c>
      <c r="T20">
        <f t="shared" si="4"/>
        <v>-0.14787239724519968</v>
      </c>
      <c r="U20">
        <f t="shared" si="4"/>
        <v>2.2986752480958952</v>
      </c>
      <c r="V20">
        <f t="shared" si="4"/>
        <v>5.1294356405681842</v>
      </c>
      <c r="W20">
        <f t="shared" si="4"/>
        <v>2.3860774152153885</v>
      </c>
      <c r="X20">
        <f t="shared" si="4"/>
        <v>4.9208357538569505</v>
      </c>
      <c r="Y20">
        <f t="shared" si="4"/>
        <v>2.9153854783554216</v>
      </c>
      <c r="Z20">
        <f t="shared" si="4"/>
        <v>2.6454806370645945</v>
      </c>
      <c r="AA20">
        <f t="shared" si="4"/>
        <v>-5.5030116853938331</v>
      </c>
      <c r="AB20">
        <f t="shared" si="4"/>
        <v>3.552719560351314</v>
      </c>
    </row>
    <row r="21" spans="1:28" x14ac:dyDescent="0.2">
      <c r="A21" s="12" t="s">
        <v>18</v>
      </c>
      <c r="C21">
        <f t="shared" ref="C21:AB21" si="5">(C16-B16)/B16*100</f>
        <v>6.3904423542966713</v>
      </c>
      <c r="D21">
        <f t="shared" si="5"/>
        <v>5.7057404542167589</v>
      </c>
      <c r="E21">
        <f t="shared" si="5"/>
        <v>3.908209933581841</v>
      </c>
      <c r="F21">
        <f t="shared" si="5"/>
        <v>-0.21271685650817534</v>
      </c>
      <c r="G21">
        <f t="shared" si="5"/>
        <v>1.0672565914819481</v>
      </c>
      <c r="H21">
        <f t="shared" si="5"/>
        <v>3.6354161781194225</v>
      </c>
      <c r="I21">
        <f t="shared" si="5"/>
        <v>4.5066433734129792</v>
      </c>
      <c r="J21">
        <f t="shared" si="5"/>
        <v>5.5788619175045904</v>
      </c>
      <c r="K21">
        <f t="shared" si="5"/>
        <v>5.3374871323578734</v>
      </c>
      <c r="L21">
        <f t="shared" si="5"/>
        <v>6.6082590547983839</v>
      </c>
      <c r="M21">
        <f t="shared" si="5"/>
        <v>8.4882665850728696</v>
      </c>
      <c r="N21">
        <f t="shared" si="5"/>
        <v>10.82569638873729</v>
      </c>
      <c r="O21">
        <f t="shared" si="5"/>
        <v>5.5181084973066046</v>
      </c>
      <c r="P21">
        <f t="shared" si="5"/>
        <v>-5.5663886971067491</v>
      </c>
      <c r="Q21">
        <f t="shared" si="5"/>
        <v>6.5581898556953941</v>
      </c>
      <c r="R21">
        <f t="shared" si="5"/>
        <v>2.6327400020711669</v>
      </c>
      <c r="S21">
        <f t="shared" si="5"/>
        <v>1.0957249251513479</v>
      </c>
      <c r="T21">
        <f t="shared" si="5"/>
        <v>0.51142078219991904</v>
      </c>
      <c r="U21">
        <f t="shared" si="5"/>
        <v>2.6006324770634857</v>
      </c>
      <c r="V21">
        <f t="shared" si="5"/>
        <v>5.0624256113881394</v>
      </c>
      <c r="W21">
        <f t="shared" si="5"/>
        <v>1.8515992268875614</v>
      </c>
      <c r="X21">
        <f t="shared" si="5"/>
        <v>2.7665104546363137</v>
      </c>
      <c r="Y21">
        <f t="shared" si="5"/>
        <v>3.8817033850114813</v>
      </c>
      <c r="Z21">
        <f t="shared" si="5"/>
        <v>2.3821681249209861</v>
      </c>
      <c r="AA21">
        <f t="shared" si="5"/>
        <v>-3.3750874461568081</v>
      </c>
      <c r="AB21">
        <f t="shared" si="5"/>
        <v>3.0146056031593806</v>
      </c>
    </row>
    <row r="23" spans="1:28" x14ac:dyDescent="0.2">
      <c r="A23" s="12" t="s">
        <v>95</v>
      </c>
      <c r="B23" s="13"/>
      <c r="C23" s="13"/>
    </row>
    <row r="24" spans="1:28" x14ac:dyDescent="0.2">
      <c r="A24" s="12" t="s">
        <v>21</v>
      </c>
      <c r="B24" s="17">
        <v>1995</v>
      </c>
      <c r="C24" s="12" t="s">
        <v>38</v>
      </c>
      <c r="D24" s="12" t="s">
        <v>39</v>
      </c>
      <c r="E24" s="12" t="s">
        <v>40</v>
      </c>
      <c r="F24" s="12" t="s">
        <v>41</v>
      </c>
      <c r="G24" s="12" t="s">
        <v>42</v>
      </c>
      <c r="H24" s="12" t="s">
        <v>43</v>
      </c>
      <c r="I24" s="12" t="s">
        <v>44</v>
      </c>
      <c r="J24" s="12" t="s">
        <v>45</v>
      </c>
      <c r="K24" s="12" t="s">
        <v>46</v>
      </c>
      <c r="L24" s="12" t="s">
        <v>47</v>
      </c>
      <c r="M24" s="12" t="s">
        <v>48</v>
      </c>
      <c r="N24" s="12" t="s">
        <v>49</v>
      </c>
      <c r="O24" s="12" t="s">
        <v>50</v>
      </c>
      <c r="P24" s="12" t="s">
        <v>51</v>
      </c>
      <c r="Q24" s="12" t="s">
        <v>52</v>
      </c>
      <c r="R24" s="12" t="s">
        <v>53</v>
      </c>
      <c r="S24" s="12" t="s">
        <v>54</v>
      </c>
      <c r="T24" s="12" t="s">
        <v>55</v>
      </c>
      <c r="U24" s="12" t="s">
        <v>56</v>
      </c>
      <c r="V24" s="12" t="s">
        <v>57</v>
      </c>
      <c r="W24" s="12" t="s">
        <v>58</v>
      </c>
      <c r="X24" s="12" t="s">
        <v>59</v>
      </c>
      <c r="Y24" s="12" t="s">
        <v>60</v>
      </c>
      <c r="Z24" s="12" t="s">
        <v>61</v>
      </c>
      <c r="AA24" s="12" t="s">
        <v>62</v>
      </c>
      <c r="AB24" s="12" t="s">
        <v>63</v>
      </c>
    </row>
    <row r="25" spans="1:28" x14ac:dyDescent="0.2">
      <c r="A25" s="12" t="s">
        <v>17</v>
      </c>
      <c r="C25">
        <f t="shared" ref="C25:AB25" si="6">(C29-B29)/B29*100</f>
        <v>4.2664933413712216</v>
      </c>
      <c r="D25">
        <f t="shared" si="6"/>
        <v>-0.51943285739905931</v>
      </c>
      <c r="E25">
        <f t="shared" si="6"/>
        <v>-0.35595162701619798</v>
      </c>
      <c r="F25">
        <f t="shared" si="6"/>
        <v>1.3837843413546607</v>
      </c>
      <c r="G25">
        <f t="shared" si="6"/>
        <v>4.0009007015827862</v>
      </c>
      <c r="H25">
        <f t="shared" si="6"/>
        <v>3.0421677923699306</v>
      </c>
      <c r="I25">
        <f t="shared" si="6"/>
        <v>1.5706119145635868</v>
      </c>
      <c r="J25">
        <f t="shared" si="6"/>
        <v>3.5836692146699045</v>
      </c>
      <c r="K25">
        <f t="shared" si="6"/>
        <v>4.8140497191220817</v>
      </c>
      <c r="L25">
        <f t="shared" si="6"/>
        <v>6.6012140826809507</v>
      </c>
      <c r="M25">
        <f t="shared" si="6"/>
        <v>6.7680959601385986</v>
      </c>
      <c r="N25">
        <f t="shared" si="6"/>
        <v>5.5697217880949914</v>
      </c>
      <c r="O25">
        <f t="shared" si="6"/>
        <v>2.6864286413432557</v>
      </c>
      <c r="P25">
        <f t="shared" si="6"/>
        <v>-4.6576207395469291</v>
      </c>
      <c r="Q25">
        <f t="shared" si="6"/>
        <v>2.4354914359417963</v>
      </c>
      <c r="R25">
        <f t="shared" si="6"/>
        <v>1.7597433035761958</v>
      </c>
      <c r="S25">
        <f t="shared" si="6"/>
        <v>-0.78429084998352283</v>
      </c>
      <c r="T25">
        <f t="shared" si="6"/>
        <v>-4.6361159711003616E-2</v>
      </c>
      <c r="U25">
        <f t="shared" si="6"/>
        <v>2.262624051436533</v>
      </c>
      <c r="V25">
        <f t="shared" si="6"/>
        <v>5.3880085425731794</v>
      </c>
      <c r="W25">
        <f t="shared" si="6"/>
        <v>2.537330485874485</v>
      </c>
      <c r="X25">
        <f t="shared" si="6"/>
        <v>5.1691441392123423</v>
      </c>
      <c r="Y25">
        <f t="shared" si="6"/>
        <v>3.2192532126978479</v>
      </c>
      <c r="Z25">
        <f t="shared" si="6"/>
        <v>3.0299880338613203</v>
      </c>
      <c r="AA25">
        <f t="shared" si="6"/>
        <v>-5.5030116853938305</v>
      </c>
      <c r="AB25">
        <f t="shared" si="6"/>
        <v>3.5527195603513202</v>
      </c>
    </row>
    <row r="26" spans="1:28" x14ac:dyDescent="0.2">
      <c r="A26" s="12" t="s">
        <v>18</v>
      </c>
      <c r="C26">
        <f t="shared" ref="C26:AB26" si="7">(C30-B30)/B30*100</f>
        <v>6.6205157054180424</v>
      </c>
      <c r="D26">
        <f t="shared" si="7"/>
        <v>5.9251554015490733</v>
      </c>
      <c r="E26">
        <f t="shared" si="7"/>
        <v>4.0766210185706386</v>
      </c>
      <c r="F26">
        <f t="shared" si="7"/>
        <v>-0.10655169971838915</v>
      </c>
      <c r="G26">
        <f t="shared" si="7"/>
        <v>1.1661054730408842</v>
      </c>
      <c r="H26">
        <f t="shared" si="7"/>
        <v>3.2539045797489439</v>
      </c>
      <c r="I26">
        <f t="shared" si="7"/>
        <v>4.5099075162658604</v>
      </c>
      <c r="J26">
        <f t="shared" si="7"/>
        <v>5.4988183181299961</v>
      </c>
      <c r="K26">
        <f t="shared" si="7"/>
        <v>5.2787319233654566</v>
      </c>
      <c r="L26">
        <f t="shared" si="7"/>
        <v>6.6243340174202539</v>
      </c>
      <c r="M26">
        <f t="shared" si="7"/>
        <v>8.4931733772596711</v>
      </c>
      <c r="N26">
        <f t="shared" si="7"/>
        <v>10.83089431349824</v>
      </c>
      <c r="O26">
        <f t="shared" si="7"/>
        <v>5.5747442744267168</v>
      </c>
      <c r="P26">
        <f t="shared" si="7"/>
        <v>-5.4550757003071579</v>
      </c>
      <c r="Q26">
        <f t="shared" si="7"/>
        <v>6.7167481910097537</v>
      </c>
      <c r="R26">
        <f t="shared" si="7"/>
        <v>2.6715051903674492</v>
      </c>
      <c r="S26">
        <f t="shared" si="7"/>
        <v>1.3183720929136342</v>
      </c>
      <c r="T26">
        <f t="shared" si="7"/>
        <v>0.63257037228269031</v>
      </c>
      <c r="U26">
        <f t="shared" si="7"/>
        <v>2.6975855234790882</v>
      </c>
      <c r="V26">
        <f t="shared" si="7"/>
        <v>5.1671786469690657</v>
      </c>
      <c r="W26">
        <f t="shared" si="7"/>
        <v>1.9437125350345685</v>
      </c>
      <c r="X26">
        <f t="shared" si="7"/>
        <v>2.9386827655689918</v>
      </c>
      <c r="Y26">
        <f t="shared" si="7"/>
        <v>4.0303394521787617</v>
      </c>
      <c r="Z26">
        <f t="shared" si="7"/>
        <v>2.5194960194888281</v>
      </c>
      <c r="AA26">
        <f t="shared" si="7"/>
        <v>-3.3750874461568263</v>
      </c>
      <c r="AB26">
        <f t="shared" si="7"/>
        <v>3.0146056031593904</v>
      </c>
    </row>
    <row r="28" spans="1:28" x14ac:dyDescent="0.2">
      <c r="A28" s="12" t="s">
        <v>96</v>
      </c>
      <c r="B28" s="12">
        <v>1995</v>
      </c>
      <c r="C28" s="12" t="s">
        <v>38</v>
      </c>
      <c r="D28" s="12" t="s">
        <v>39</v>
      </c>
      <c r="E28" s="12" t="s">
        <v>40</v>
      </c>
      <c r="F28" s="12" t="s">
        <v>41</v>
      </c>
      <c r="G28" s="12" t="s">
        <v>42</v>
      </c>
      <c r="H28" s="12" t="s">
        <v>43</v>
      </c>
      <c r="I28" s="12" t="s">
        <v>44</v>
      </c>
      <c r="J28" s="12" t="s">
        <v>45</v>
      </c>
      <c r="K28" s="12" t="s">
        <v>46</v>
      </c>
      <c r="L28" s="12" t="s">
        <v>47</v>
      </c>
      <c r="M28" s="12" t="s">
        <v>48</v>
      </c>
      <c r="N28" s="12" t="s">
        <v>49</v>
      </c>
      <c r="O28" s="12" t="s">
        <v>50</v>
      </c>
      <c r="P28" s="12" t="s">
        <v>51</v>
      </c>
      <c r="Q28" s="12" t="s">
        <v>52</v>
      </c>
      <c r="R28" s="12" t="s">
        <v>53</v>
      </c>
      <c r="S28" s="12" t="s">
        <v>54</v>
      </c>
      <c r="T28" s="12" t="s">
        <v>55</v>
      </c>
      <c r="U28" s="12" t="s">
        <v>56</v>
      </c>
      <c r="V28" s="12" t="s">
        <v>57</v>
      </c>
      <c r="W28" s="12" t="s">
        <v>58</v>
      </c>
      <c r="X28" s="12" t="s">
        <v>59</v>
      </c>
      <c r="Y28" s="12" t="s">
        <v>60</v>
      </c>
      <c r="Z28" s="12" t="s">
        <v>61</v>
      </c>
      <c r="AA28" s="12" t="s">
        <v>62</v>
      </c>
      <c r="AB28" s="12" t="s">
        <v>63</v>
      </c>
    </row>
    <row r="29" spans="1:28" x14ac:dyDescent="0.2">
      <c r="A29" s="12" t="s">
        <v>17</v>
      </c>
      <c r="B29">
        <f t="shared" ref="B29:AB29" si="8">B3/B6*100</f>
        <v>104479.06258515759</v>
      </c>
      <c r="C29">
        <f t="shared" si="8"/>
        <v>108936.65483348041</v>
      </c>
      <c r="D29">
        <f t="shared" si="8"/>
        <v>108370.80205452391</v>
      </c>
      <c r="E29">
        <f t="shared" si="8"/>
        <v>107985.05442140033</v>
      </c>
      <c r="F29">
        <f t="shared" si="8"/>
        <v>109479.33469548698</v>
      </c>
      <c r="G29">
        <f t="shared" si="8"/>
        <v>113859.49416540688</v>
      </c>
      <c r="H29">
        <f t="shared" si="8"/>
        <v>117323.29102546221</v>
      </c>
      <c r="I29">
        <f t="shared" si="8"/>
        <v>119165.98461286623</v>
      </c>
      <c r="J29">
        <f t="shared" si="8"/>
        <v>123436.49931779579</v>
      </c>
      <c r="K29">
        <f t="shared" si="8"/>
        <v>129378.79376649827</v>
      </c>
      <c r="L29">
        <f t="shared" si="8"/>
        <v>137919.3649206151</v>
      </c>
      <c r="M29">
        <f t="shared" si="8"/>
        <v>147253.87988605606</v>
      </c>
      <c r="N29">
        <f t="shared" si="8"/>
        <v>155455.51131788496</v>
      </c>
      <c r="O29">
        <f t="shared" si="8"/>
        <v>159631.71269847522</v>
      </c>
      <c r="P29">
        <f t="shared" si="8"/>
        <v>152196.67294093707</v>
      </c>
      <c r="Q29">
        <f t="shared" si="8"/>
        <v>155903.40987620194</v>
      </c>
      <c r="R29">
        <f t="shared" si="8"/>
        <v>158646.90969154536</v>
      </c>
      <c r="S29">
        <f t="shared" si="8"/>
        <v>157402.65649505294</v>
      </c>
      <c r="T29">
        <f t="shared" si="8"/>
        <v>157329.68279808591</v>
      </c>
      <c r="U29">
        <f t="shared" si="8"/>
        <v>160889.46204112421</v>
      </c>
      <c r="V29">
        <f t="shared" si="8"/>
        <v>169558.2</v>
      </c>
      <c r="W29">
        <f t="shared" si="8"/>
        <v>173860.45189990004</v>
      </c>
      <c r="X29">
        <f t="shared" si="8"/>
        <v>182847.54925969182</v>
      </c>
      <c r="Y29">
        <f t="shared" si="8"/>
        <v>188733.87486357373</v>
      </c>
      <c r="Z29">
        <f t="shared" si="8"/>
        <v>194452.48868778281</v>
      </c>
      <c r="AA29">
        <f t="shared" si="8"/>
        <v>183751.74551275501</v>
      </c>
      <c r="AB29">
        <f t="shared" si="8"/>
        <v>190279.92971807363</v>
      </c>
    </row>
    <row r="30" spans="1:28" x14ac:dyDescent="0.2">
      <c r="A30" s="12" t="s">
        <v>18</v>
      </c>
      <c r="B30">
        <f t="shared" ref="B30:AB30" si="9">B4/B7*100</f>
        <v>36449.249506410713</v>
      </c>
      <c r="C30">
        <f t="shared" si="9"/>
        <v>38862.377794489643</v>
      </c>
      <c r="D30">
        <f t="shared" si="9"/>
        <v>41165.034071550253</v>
      </c>
      <c r="E30">
        <f t="shared" si="9"/>
        <v>42843.176502812836</v>
      </c>
      <c r="F30">
        <f t="shared" si="9"/>
        <v>42797.526370035739</v>
      </c>
      <c r="G30">
        <f t="shared" si="9"/>
        <v>43296.590667362841</v>
      </c>
      <c r="H30">
        <f t="shared" si="9"/>
        <v>44705.420413963315</v>
      </c>
      <c r="I30">
        <f t="shared" si="9"/>
        <v>46721.593529390899</v>
      </c>
      <c r="J30">
        <f t="shared" si="9"/>
        <v>49290.729072907285</v>
      </c>
      <c r="K30">
        <f t="shared" si="9"/>
        <v>51892.65452373842</v>
      </c>
      <c r="L30">
        <f t="shared" si="9"/>
        <v>55330.197289896794</v>
      </c>
      <c r="M30">
        <f t="shared" si="9"/>
        <v>60029.48687570756</v>
      </c>
      <c r="N30">
        <f t="shared" si="9"/>
        <v>66531.217156150742</v>
      </c>
      <c r="O30">
        <f t="shared" si="9"/>
        <v>70240.162375269661</v>
      </c>
      <c r="P30">
        <f t="shared" si="9"/>
        <v>66408.508345680035</v>
      </c>
      <c r="Q30">
        <f t="shared" si="9"/>
        <v>70869.000628665061</v>
      </c>
      <c r="R30">
        <f t="shared" si="9"/>
        <v>72762.269658821388</v>
      </c>
      <c r="S30">
        <f t="shared" si="9"/>
        <v>73721.547116173853</v>
      </c>
      <c r="T30">
        <f t="shared" si="9"/>
        <v>74187.887781219193</v>
      </c>
      <c r="U30">
        <f t="shared" si="9"/>
        <v>76189.169502180273</v>
      </c>
      <c r="V30">
        <f t="shared" si="9"/>
        <v>80126</v>
      </c>
      <c r="W30">
        <f t="shared" si="9"/>
        <v>81683.419105821798</v>
      </c>
      <c r="X30">
        <f t="shared" si="9"/>
        <v>84083.835665412073</v>
      </c>
      <c r="Y30">
        <f t="shared" si="9"/>
        <v>87472.699667140332</v>
      </c>
      <c r="Z30">
        <f t="shared" si="9"/>
        <v>89676.57085339335</v>
      </c>
      <c r="AA30">
        <f t="shared" si="9"/>
        <v>86649.90816837654</v>
      </c>
      <c r="AB30">
        <f t="shared" si="9"/>
        <v>89262.061155152885</v>
      </c>
    </row>
    <row r="32" spans="1:28" x14ac:dyDescent="0.2">
      <c r="A32" s="1" t="s">
        <v>73</v>
      </c>
      <c r="B32" s="1"/>
      <c r="C32" s="1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3EC5-4DCD-FD4A-A69F-5BE0791A4086}">
  <dimension ref="A1:N40"/>
  <sheetViews>
    <sheetView zoomScale="58" workbookViewId="0">
      <selection activeCell="T61" sqref="T61"/>
    </sheetView>
  </sheetViews>
  <sheetFormatPr baseColWidth="10" defaultRowHeight="16" x14ac:dyDescent="0.2"/>
  <sheetData>
    <row r="1" spans="1:13" x14ac:dyDescent="0.2">
      <c r="A1" s="12" t="s">
        <v>129</v>
      </c>
      <c r="B1" s="12"/>
    </row>
    <row r="3" spans="1:13" x14ac:dyDescent="0.2">
      <c r="A3" s="12" t="s">
        <v>80</v>
      </c>
      <c r="B3" s="12"/>
      <c r="C3" s="13"/>
      <c r="D3" s="13" t="s">
        <v>81</v>
      </c>
      <c r="E3" s="13"/>
      <c r="F3" s="13"/>
    </row>
    <row r="4" spans="1:13" x14ac:dyDescent="0.2">
      <c r="A4" s="12" t="s">
        <v>17</v>
      </c>
      <c r="B4" s="12">
        <v>2013</v>
      </c>
      <c r="C4" s="12">
        <v>2014</v>
      </c>
      <c r="D4" s="12">
        <v>2015</v>
      </c>
      <c r="E4" s="12">
        <v>2016</v>
      </c>
      <c r="F4" s="12">
        <v>2017</v>
      </c>
      <c r="G4" s="12">
        <v>2018</v>
      </c>
      <c r="H4" s="12">
        <v>2019</v>
      </c>
      <c r="I4" s="12">
        <v>2020</v>
      </c>
      <c r="J4" s="12">
        <v>2021</v>
      </c>
      <c r="K4" s="12">
        <v>2022</v>
      </c>
    </row>
    <row r="5" spans="1:13" x14ac:dyDescent="0.2">
      <c r="A5" s="12" t="s">
        <v>77</v>
      </c>
      <c r="B5">
        <v>596833</v>
      </c>
      <c r="C5">
        <v>541914</v>
      </c>
      <c r="D5">
        <v>453118</v>
      </c>
      <c r="E5">
        <v>381373</v>
      </c>
      <c r="F5">
        <v>280620</v>
      </c>
      <c r="G5">
        <v>231534</v>
      </c>
      <c r="H5">
        <v>215532</v>
      </c>
      <c r="I5">
        <v>291977</v>
      </c>
      <c r="J5">
        <v>258173</v>
      </c>
      <c r="K5">
        <v>271803</v>
      </c>
    </row>
    <row r="6" spans="1:13" x14ac:dyDescent="0.2">
      <c r="A6" s="12" t="s">
        <v>78</v>
      </c>
      <c r="B6">
        <v>35178</v>
      </c>
      <c r="C6">
        <v>58739</v>
      </c>
      <c r="D6">
        <v>102545</v>
      </c>
      <c r="E6">
        <v>132496</v>
      </c>
      <c r="F6">
        <v>216629</v>
      </c>
      <c r="G6">
        <v>324410</v>
      </c>
      <c r="H6">
        <v>340957</v>
      </c>
      <c r="I6">
        <v>318582</v>
      </c>
      <c r="J6">
        <v>343148</v>
      </c>
      <c r="K6">
        <v>288647</v>
      </c>
    </row>
    <row r="7" spans="1:13" x14ac:dyDescent="0.2">
      <c r="A7" s="12" t="s">
        <v>101</v>
      </c>
      <c r="B7">
        <f>B5/B6</f>
        <v>16.966086758769684</v>
      </c>
      <c r="C7">
        <f t="shared" ref="C7:K7" si="0">C5/C6</f>
        <v>9.2257954680876413</v>
      </c>
      <c r="D7">
        <f t="shared" si="0"/>
        <v>4.4187234872495003</v>
      </c>
      <c r="E7">
        <f t="shared" si="0"/>
        <v>2.8783736867528078</v>
      </c>
      <c r="F7">
        <f t="shared" si="0"/>
        <v>1.2953944301086189</v>
      </c>
      <c r="G7">
        <f t="shared" si="0"/>
        <v>0.71370796214666621</v>
      </c>
      <c r="H7">
        <f t="shared" si="0"/>
        <v>0.63213836348865104</v>
      </c>
      <c r="I7">
        <f t="shared" si="0"/>
        <v>0.91648931829168001</v>
      </c>
      <c r="J7">
        <f t="shared" si="0"/>
        <v>0.7523663259001947</v>
      </c>
      <c r="K7">
        <f t="shared" si="0"/>
        <v>0.94164498505094463</v>
      </c>
    </row>
    <row r="9" spans="1:13" x14ac:dyDescent="0.2">
      <c r="A9" s="1" t="s">
        <v>82</v>
      </c>
      <c r="B9" s="1"/>
      <c r="D9" t="s">
        <v>83</v>
      </c>
    </row>
    <row r="10" spans="1:13" x14ac:dyDescent="0.2">
      <c r="A10" s="12" t="s">
        <v>79</v>
      </c>
      <c r="B10" s="12">
        <v>2011</v>
      </c>
      <c r="C10" s="12">
        <v>2012</v>
      </c>
      <c r="D10" s="12">
        <v>2013</v>
      </c>
      <c r="E10" s="12">
        <v>2014</v>
      </c>
      <c r="F10" s="12">
        <v>2015</v>
      </c>
      <c r="G10" s="12">
        <v>2016</v>
      </c>
      <c r="H10" s="12">
        <v>2017</v>
      </c>
      <c r="I10" s="12">
        <v>2018</v>
      </c>
      <c r="J10" s="12">
        <v>2019</v>
      </c>
      <c r="K10" s="12">
        <v>2020</v>
      </c>
      <c r="L10" s="12">
        <v>2021</v>
      </c>
      <c r="M10" s="12">
        <v>2022</v>
      </c>
    </row>
    <row r="11" spans="1:13" x14ac:dyDescent="0.2">
      <c r="A11" s="12" t="s">
        <v>17</v>
      </c>
      <c r="B11">
        <v>351000</v>
      </c>
      <c r="C11">
        <v>367000</v>
      </c>
      <c r="D11">
        <v>369000</v>
      </c>
      <c r="E11">
        <v>324000</v>
      </c>
      <c r="F11">
        <v>268000</v>
      </c>
      <c r="G11">
        <v>211000</v>
      </c>
      <c r="H11">
        <v>155000</v>
      </c>
      <c r="I11">
        <v>121000</v>
      </c>
      <c r="J11">
        <v>109000</v>
      </c>
      <c r="K11">
        <v>137000</v>
      </c>
      <c r="L11">
        <v>150000</v>
      </c>
      <c r="M11">
        <v>123000</v>
      </c>
    </row>
    <row r="12" spans="1:13" x14ac:dyDescent="0.2">
      <c r="A12" s="12" t="s">
        <v>18</v>
      </c>
      <c r="B12">
        <v>373000</v>
      </c>
      <c r="C12">
        <v>386000</v>
      </c>
      <c r="D12">
        <v>394000</v>
      </c>
      <c r="E12">
        <v>366000</v>
      </c>
      <c r="F12">
        <v>323000</v>
      </c>
      <c r="G12">
        <v>274000</v>
      </c>
      <c r="H12">
        <v>229000</v>
      </c>
      <c r="I12">
        <v>184000</v>
      </c>
      <c r="J12">
        <v>161000</v>
      </c>
      <c r="K12">
        <v>186000</v>
      </c>
      <c r="L12">
        <v>188000</v>
      </c>
      <c r="M12">
        <v>170000</v>
      </c>
    </row>
    <row r="13" spans="1:13" x14ac:dyDescent="0.2">
      <c r="A13" s="1" t="s">
        <v>84</v>
      </c>
      <c r="B13" s="1"/>
      <c r="C13" s="1"/>
    </row>
    <row r="14" spans="1:13" x14ac:dyDescent="0.2">
      <c r="A14" s="12" t="s">
        <v>18</v>
      </c>
      <c r="B14" s="12">
        <v>2011</v>
      </c>
      <c r="C14" s="12">
        <v>2012</v>
      </c>
      <c r="D14" s="12">
        <v>2013</v>
      </c>
      <c r="E14" s="12">
        <v>2014</v>
      </c>
      <c r="F14" s="12">
        <v>2015</v>
      </c>
      <c r="G14" s="12">
        <v>2016</v>
      </c>
      <c r="H14" s="12">
        <v>2017</v>
      </c>
      <c r="I14" s="12">
        <v>2018</v>
      </c>
      <c r="J14" s="12">
        <v>2019</v>
      </c>
      <c r="K14" s="12">
        <v>2020</v>
      </c>
      <c r="L14" s="12">
        <v>2021</v>
      </c>
    </row>
    <row r="15" spans="1:13" x14ac:dyDescent="0.2">
      <c r="A15" s="12" t="s">
        <v>77</v>
      </c>
      <c r="B15">
        <v>399800</v>
      </c>
      <c r="C15">
        <v>425858</v>
      </c>
      <c r="D15">
        <v>398876</v>
      </c>
      <c r="E15">
        <v>374718</v>
      </c>
      <c r="F15">
        <v>334378</v>
      </c>
      <c r="G15">
        <v>276131</v>
      </c>
      <c r="H15">
        <v>195583</v>
      </c>
      <c r="I15">
        <v>169802</v>
      </c>
      <c r="J15">
        <v>165455</v>
      </c>
      <c r="K15">
        <v>227341</v>
      </c>
      <c r="L15">
        <v>200225</v>
      </c>
    </row>
    <row r="16" spans="1:13" x14ac:dyDescent="0.2">
      <c r="A16" s="1" t="s">
        <v>85</v>
      </c>
      <c r="B16" s="1"/>
      <c r="D16" t="s">
        <v>86</v>
      </c>
    </row>
    <row r="17" spans="1:14" x14ac:dyDescent="0.2">
      <c r="A17" s="12" t="s">
        <v>21</v>
      </c>
      <c r="B17" s="12">
        <v>2011</v>
      </c>
      <c r="C17" s="12">
        <v>2012</v>
      </c>
      <c r="D17" s="12">
        <v>2013</v>
      </c>
      <c r="E17" s="12">
        <v>2014</v>
      </c>
      <c r="F17" s="12">
        <v>2015</v>
      </c>
      <c r="G17" s="12">
        <v>2016</v>
      </c>
      <c r="H17" s="12">
        <v>2017</v>
      </c>
      <c r="I17" s="12">
        <v>2018</v>
      </c>
      <c r="J17" s="12">
        <v>2019</v>
      </c>
      <c r="K17" s="12">
        <v>2020</v>
      </c>
      <c r="L17" s="12">
        <v>2021</v>
      </c>
      <c r="M17" s="12">
        <v>2022</v>
      </c>
    </row>
    <row r="18" spans="1:14" x14ac:dyDescent="0.2">
      <c r="A18" s="12" t="s">
        <v>17</v>
      </c>
      <c r="B18">
        <v>37619</v>
      </c>
      <c r="C18">
        <v>38205</v>
      </c>
      <c r="D18">
        <v>37131</v>
      </c>
      <c r="E18">
        <v>64030</v>
      </c>
      <c r="F18">
        <v>104482</v>
      </c>
      <c r="G18">
        <v>133808</v>
      </c>
      <c r="H18">
        <v>201515</v>
      </c>
      <c r="I18">
        <v>279975</v>
      </c>
      <c r="J18">
        <v>277881</v>
      </c>
      <c r="K18">
        <v>228246</v>
      </c>
      <c r="L18">
        <v>229702</v>
      </c>
      <c r="M18">
        <v>200083</v>
      </c>
    </row>
    <row r="19" spans="1:14" x14ac:dyDescent="0.2">
      <c r="A19" s="12" t="s">
        <v>18</v>
      </c>
      <c r="B19">
        <v>13419</v>
      </c>
      <c r="C19">
        <v>13201</v>
      </c>
      <c r="D19">
        <v>14139</v>
      </c>
      <c r="E19">
        <v>15432</v>
      </c>
      <c r="F19">
        <v>18316</v>
      </c>
      <c r="G19">
        <v>19720</v>
      </c>
      <c r="H19">
        <v>23454</v>
      </c>
      <c r="I19">
        <v>26398</v>
      </c>
      <c r="J19">
        <v>19638</v>
      </c>
      <c r="K19">
        <v>14107</v>
      </c>
      <c r="L19">
        <v>18175</v>
      </c>
      <c r="M19">
        <v>18830</v>
      </c>
    </row>
    <row r="21" spans="1:14" x14ac:dyDescent="0.2">
      <c r="A21" s="12" t="s">
        <v>102</v>
      </c>
      <c r="B21" s="12"/>
      <c r="C21" s="12"/>
    </row>
    <row r="22" spans="1:14" x14ac:dyDescent="0.2">
      <c r="A22" s="12" t="s">
        <v>21</v>
      </c>
      <c r="B22" s="12">
        <v>2011</v>
      </c>
      <c r="C22" s="12">
        <v>2012</v>
      </c>
      <c r="D22" s="12">
        <v>2013</v>
      </c>
      <c r="E22" s="12">
        <v>2014</v>
      </c>
      <c r="F22" s="12">
        <v>2015</v>
      </c>
      <c r="G22" s="12">
        <v>2016</v>
      </c>
      <c r="H22" s="12">
        <v>2017</v>
      </c>
      <c r="I22" s="12">
        <v>2018</v>
      </c>
      <c r="J22" s="12">
        <v>2019</v>
      </c>
      <c r="K22" s="12">
        <v>2020</v>
      </c>
      <c r="L22" s="12">
        <v>2021</v>
      </c>
      <c r="M22" s="12">
        <v>2022</v>
      </c>
    </row>
    <row r="23" spans="1:14" x14ac:dyDescent="0.2">
      <c r="A23" s="12" t="s">
        <v>17</v>
      </c>
      <c r="D23">
        <f t="shared" ref="D23:M23" si="1">B5/D18</f>
        <v>16.073711992674586</v>
      </c>
      <c r="E23">
        <f t="shared" si="1"/>
        <v>8.4634390129626738</v>
      </c>
      <c r="F23">
        <f t="shared" si="1"/>
        <v>4.3368044256426943</v>
      </c>
      <c r="G23">
        <f t="shared" si="1"/>
        <v>2.8501509625732391</v>
      </c>
      <c r="H23">
        <f t="shared" si="1"/>
        <v>1.3925514229709948</v>
      </c>
      <c r="I23">
        <f t="shared" si="1"/>
        <v>0.8269809804446826</v>
      </c>
      <c r="J23">
        <f t="shared" si="1"/>
        <v>0.77562697701534111</v>
      </c>
      <c r="K23">
        <f t="shared" si="1"/>
        <v>1.2792206654223952</v>
      </c>
      <c r="L23">
        <f t="shared" si="1"/>
        <v>1.123947549433614</v>
      </c>
      <c r="M23">
        <f t="shared" si="1"/>
        <v>1.3584512427342652</v>
      </c>
    </row>
    <row r="24" spans="1:14" x14ac:dyDescent="0.2">
      <c r="A24" s="12" t="s">
        <v>18</v>
      </c>
      <c r="B24">
        <f t="shared" ref="B24:L24" si="2">B15/B19</f>
        <v>29.793576272449513</v>
      </c>
      <c r="C24">
        <f t="shared" si="2"/>
        <v>32.259525793500494</v>
      </c>
      <c r="D24">
        <f t="shared" si="2"/>
        <v>28.21104745738737</v>
      </c>
      <c r="E24">
        <f t="shared" si="2"/>
        <v>24.281881804043547</v>
      </c>
      <c r="F24">
        <f t="shared" si="2"/>
        <v>18.256060275169251</v>
      </c>
      <c r="G24">
        <f t="shared" si="2"/>
        <v>14.002586206896552</v>
      </c>
      <c r="H24">
        <f t="shared" si="2"/>
        <v>8.3390040078451442</v>
      </c>
      <c r="I24">
        <f t="shared" si="2"/>
        <v>6.4323812410031067</v>
      </c>
      <c r="J24">
        <f t="shared" si="2"/>
        <v>8.4252469701598933</v>
      </c>
      <c r="K24">
        <f t="shared" si="2"/>
        <v>16.115474587084424</v>
      </c>
      <c r="L24">
        <f t="shared" si="2"/>
        <v>11.016506189821182</v>
      </c>
    </row>
    <row r="26" spans="1:14" x14ac:dyDescent="0.2">
      <c r="A26" s="12" t="s">
        <v>130</v>
      </c>
      <c r="B26" s="13"/>
      <c r="C26" s="13"/>
    </row>
    <row r="27" spans="1:14" x14ac:dyDescent="0.2">
      <c r="A27" s="1" t="s">
        <v>132</v>
      </c>
    </row>
    <row r="28" spans="1:14" x14ac:dyDescent="0.2">
      <c r="A28" s="12" t="s">
        <v>131</v>
      </c>
      <c r="B28" s="12"/>
    </row>
    <row r="29" spans="1:14" x14ac:dyDescent="0.2">
      <c r="A29" s="13"/>
      <c r="B29" s="12">
        <v>2010</v>
      </c>
      <c r="C29" s="12">
        <v>2011</v>
      </c>
      <c r="D29" s="12">
        <v>2012</v>
      </c>
      <c r="E29" s="12">
        <v>2013</v>
      </c>
      <c r="F29" s="12">
        <v>2014</v>
      </c>
      <c r="G29" s="12">
        <v>2015</v>
      </c>
      <c r="H29" s="12">
        <v>2016</v>
      </c>
      <c r="I29" s="12">
        <v>2017</v>
      </c>
      <c r="J29" s="12">
        <v>2018</v>
      </c>
      <c r="K29" s="12">
        <v>2019</v>
      </c>
      <c r="L29" s="12">
        <v>2020</v>
      </c>
      <c r="M29" s="12">
        <v>2021</v>
      </c>
      <c r="N29" s="12">
        <v>2022</v>
      </c>
    </row>
    <row r="30" spans="1:14" x14ac:dyDescent="0.2">
      <c r="A30" s="12" t="s">
        <v>17</v>
      </c>
      <c r="B30" s="10">
        <v>96000</v>
      </c>
      <c r="C30">
        <v>96000</v>
      </c>
      <c r="D30">
        <v>96000</v>
      </c>
      <c r="E30">
        <v>98500</v>
      </c>
      <c r="F30">
        <v>102000</v>
      </c>
      <c r="G30">
        <v>110400</v>
      </c>
      <c r="H30">
        <v>118800</v>
      </c>
      <c r="I30">
        <v>132000</v>
      </c>
      <c r="J30">
        <v>146400</v>
      </c>
      <c r="K30">
        <v>162000</v>
      </c>
      <c r="L30">
        <v>175200</v>
      </c>
      <c r="M30">
        <v>182400</v>
      </c>
      <c r="N30">
        <v>194400</v>
      </c>
    </row>
    <row r="31" spans="1:14" x14ac:dyDescent="0.2">
      <c r="A31" s="12" t="s">
        <v>18</v>
      </c>
      <c r="B31">
        <v>3692</v>
      </c>
      <c r="C31">
        <v>3804</v>
      </c>
      <c r="D31">
        <v>3926</v>
      </c>
      <c r="E31">
        <v>4052</v>
      </c>
      <c r="F31">
        <v>4224</v>
      </c>
      <c r="G31">
        <v>4560</v>
      </c>
      <c r="H31">
        <v>4860</v>
      </c>
      <c r="I31">
        <v>5220</v>
      </c>
      <c r="J31">
        <v>5760</v>
      </c>
      <c r="K31">
        <v>6240</v>
      </c>
      <c r="L31">
        <v>6960</v>
      </c>
      <c r="M31">
        <v>7476</v>
      </c>
      <c r="N31">
        <v>7752</v>
      </c>
    </row>
    <row r="33" spans="1:13" x14ac:dyDescent="0.2">
      <c r="A33" s="12" t="s">
        <v>133</v>
      </c>
      <c r="B33" s="12"/>
    </row>
    <row r="34" spans="1:13" x14ac:dyDescent="0.2">
      <c r="A34" s="13"/>
      <c r="B34" s="12">
        <v>2010</v>
      </c>
      <c r="C34" s="12">
        <v>2011</v>
      </c>
      <c r="D34" s="12">
        <v>2012</v>
      </c>
      <c r="E34" s="12">
        <v>2013</v>
      </c>
      <c r="F34" s="12">
        <v>2014</v>
      </c>
      <c r="G34" s="12">
        <v>2015</v>
      </c>
      <c r="H34" s="12">
        <v>2016</v>
      </c>
      <c r="I34" s="12">
        <v>2017</v>
      </c>
      <c r="J34" s="12">
        <v>2018</v>
      </c>
      <c r="K34" s="12">
        <v>2019</v>
      </c>
      <c r="L34" s="12">
        <v>2020</v>
      </c>
      <c r="M34" s="12">
        <v>2021</v>
      </c>
    </row>
    <row r="35" spans="1:13" x14ac:dyDescent="0.2">
      <c r="A35" s="12" t="s">
        <v>17</v>
      </c>
      <c r="B35" s="2">
        <v>302630</v>
      </c>
      <c r="C35" s="2">
        <v>310326</v>
      </c>
      <c r="D35">
        <v>317578</v>
      </c>
      <c r="E35" s="2">
        <v>317804</v>
      </c>
      <c r="F35" s="2">
        <v>327251</v>
      </c>
      <c r="G35" s="2">
        <v>336882</v>
      </c>
      <c r="H35" s="2">
        <v>350193</v>
      </c>
      <c r="I35" s="2">
        <v>376657</v>
      </c>
      <c r="J35" s="2">
        <v>406614</v>
      </c>
      <c r="K35" s="2">
        <v>435463</v>
      </c>
      <c r="L35" s="2">
        <v>442846</v>
      </c>
      <c r="M35" s="2">
        <v>468276</v>
      </c>
    </row>
    <row r="36" spans="1:13" x14ac:dyDescent="0.2">
      <c r="A36" s="12" t="s">
        <v>18</v>
      </c>
      <c r="B36" s="2">
        <v>10879</v>
      </c>
      <c r="C36">
        <v>11199</v>
      </c>
      <c r="D36">
        <v>11444</v>
      </c>
      <c r="E36">
        <v>11680</v>
      </c>
      <c r="F36">
        <v>11900</v>
      </c>
      <c r="G36">
        <v>12357</v>
      </c>
      <c r="H36">
        <v>12715</v>
      </c>
      <c r="I36">
        <v>13263</v>
      </c>
      <c r="J36">
        <v>13960</v>
      </c>
      <c r="K36">
        <v>14809</v>
      </c>
      <c r="L36">
        <v>15335</v>
      </c>
      <c r="M36">
        <v>16085</v>
      </c>
    </row>
    <row r="38" spans="1:13" x14ac:dyDescent="0.2">
      <c r="A38" s="12" t="s">
        <v>134</v>
      </c>
      <c r="B38" s="12">
        <v>2010</v>
      </c>
      <c r="C38" s="12">
        <v>2011</v>
      </c>
      <c r="D38" s="12">
        <v>2012</v>
      </c>
      <c r="E38" s="12">
        <v>2013</v>
      </c>
      <c r="F38" s="12">
        <v>2014</v>
      </c>
      <c r="G38" s="12">
        <v>2015</v>
      </c>
      <c r="H38" s="12">
        <v>2016</v>
      </c>
      <c r="I38" s="12">
        <v>2017</v>
      </c>
      <c r="J38" s="12">
        <v>2018</v>
      </c>
      <c r="K38" s="12">
        <v>2019</v>
      </c>
      <c r="L38" s="12">
        <v>2020</v>
      </c>
      <c r="M38" s="12">
        <v>2021</v>
      </c>
    </row>
    <row r="39" spans="1:13" x14ac:dyDescent="0.2">
      <c r="A39" s="12" t="s">
        <v>17</v>
      </c>
      <c r="B39">
        <f>B35/B30</f>
        <v>3.1523958333333333</v>
      </c>
      <c r="C39">
        <f t="shared" ref="C39:M39" si="3">C35/C30</f>
        <v>3.2325624999999998</v>
      </c>
      <c r="D39">
        <f t="shared" si="3"/>
        <v>3.3081041666666668</v>
      </c>
      <c r="E39">
        <f t="shared" si="3"/>
        <v>3.2264365482233504</v>
      </c>
      <c r="F39">
        <f t="shared" si="3"/>
        <v>3.2083431372549018</v>
      </c>
      <c r="G39">
        <f t="shared" si="3"/>
        <v>3.0514673913043477</v>
      </c>
      <c r="H39">
        <f t="shared" si="3"/>
        <v>2.9477525252525254</v>
      </c>
      <c r="I39">
        <f t="shared" si="3"/>
        <v>2.8534621212121212</v>
      </c>
      <c r="J39">
        <f t="shared" si="3"/>
        <v>2.7774180327868851</v>
      </c>
      <c r="K39">
        <f t="shared" si="3"/>
        <v>2.6880432098765432</v>
      </c>
      <c r="L39">
        <f t="shared" si="3"/>
        <v>2.5276598173515983</v>
      </c>
      <c r="M39">
        <f t="shared" si="3"/>
        <v>2.5673026315789476</v>
      </c>
    </row>
    <row r="40" spans="1:13" x14ac:dyDescent="0.2">
      <c r="A40" s="12" t="s">
        <v>18</v>
      </c>
      <c r="B40">
        <f>B36/B31</f>
        <v>2.9466413867822316</v>
      </c>
      <c r="C40">
        <f t="shared" ref="C40:L40" si="4">C36/C31</f>
        <v>2.9440063091482651</v>
      </c>
      <c r="D40">
        <f t="shared" si="4"/>
        <v>2.9149261334691796</v>
      </c>
      <c r="E40">
        <f t="shared" si="4"/>
        <v>2.882527147087858</v>
      </c>
      <c r="F40">
        <f t="shared" si="4"/>
        <v>2.8172348484848486</v>
      </c>
      <c r="G40">
        <f t="shared" si="4"/>
        <v>2.7098684210526316</v>
      </c>
      <c r="H40">
        <f t="shared" si="4"/>
        <v>2.6162551440329218</v>
      </c>
      <c r="I40">
        <f t="shared" si="4"/>
        <v>2.5408045977011495</v>
      </c>
      <c r="J40">
        <f t="shared" si="4"/>
        <v>2.4236111111111112</v>
      </c>
      <c r="K40">
        <f t="shared" si="4"/>
        <v>2.3732371794871794</v>
      </c>
      <c r="L40">
        <f t="shared" si="4"/>
        <v>2.2033045977011496</v>
      </c>
      <c r="M40">
        <f>M36/M31</f>
        <v>2.1515516318887107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AD3E-F823-9342-BFAC-4C5B2B420708}">
  <dimension ref="A1:AC15"/>
  <sheetViews>
    <sheetView zoomScale="58" workbookViewId="0">
      <selection activeCell="Q38" sqref="Q38"/>
    </sheetView>
  </sheetViews>
  <sheetFormatPr baseColWidth="10" defaultRowHeight="16" x14ac:dyDescent="0.2"/>
  <sheetData>
    <row r="1" spans="1:29" x14ac:dyDescent="0.2">
      <c r="A1" s="1" t="s">
        <v>73</v>
      </c>
      <c r="B1" s="1"/>
      <c r="C1" s="1"/>
    </row>
    <row r="2" spans="1:29" s="1" customFormat="1" x14ac:dyDescent="0.2">
      <c r="A2" s="12" t="s">
        <v>103</v>
      </c>
      <c r="B2" s="12"/>
      <c r="D2" s="1" t="s">
        <v>87</v>
      </c>
      <c r="E2"/>
    </row>
    <row r="3" spans="1:29" x14ac:dyDescent="0.2">
      <c r="A3" s="12" t="s">
        <v>21</v>
      </c>
      <c r="B3" s="12">
        <v>1995</v>
      </c>
      <c r="C3" s="12">
        <v>1996</v>
      </c>
      <c r="D3" s="12">
        <v>1997</v>
      </c>
      <c r="E3" s="12">
        <v>1998</v>
      </c>
      <c r="F3" s="12">
        <v>1999</v>
      </c>
      <c r="G3" s="12">
        <v>2000</v>
      </c>
      <c r="H3" s="12">
        <v>2001</v>
      </c>
      <c r="I3" s="12">
        <v>2002</v>
      </c>
      <c r="J3" s="12">
        <v>2003</v>
      </c>
      <c r="K3" s="12">
        <v>2004</v>
      </c>
      <c r="L3" s="12">
        <v>2005</v>
      </c>
      <c r="M3" s="12">
        <v>2006</v>
      </c>
      <c r="N3" s="12">
        <v>2007</v>
      </c>
      <c r="O3" s="12">
        <v>2008</v>
      </c>
      <c r="P3" s="12">
        <v>2009</v>
      </c>
      <c r="Q3" s="12">
        <v>2010</v>
      </c>
      <c r="R3" s="12">
        <v>2011</v>
      </c>
      <c r="S3" s="12">
        <v>2012</v>
      </c>
      <c r="T3" s="12">
        <v>2013</v>
      </c>
      <c r="U3" s="12">
        <v>2014</v>
      </c>
      <c r="V3" s="12">
        <v>2015</v>
      </c>
      <c r="W3" s="12">
        <v>2016</v>
      </c>
      <c r="X3" s="12">
        <v>2017</v>
      </c>
      <c r="Y3" s="12">
        <v>2018</v>
      </c>
      <c r="Z3" s="12">
        <v>2019</v>
      </c>
      <c r="AA3" s="12">
        <v>2020</v>
      </c>
      <c r="AB3" s="12">
        <v>2021</v>
      </c>
      <c r="AC3" s="12">
        <v>2022</v>
      </c>
    </row>
    <row r="4" spans="1:29" x14ac:dyDescent="0.2">
      <c r="A4" s="12" t="s">
        <v>17</v>
      </c>
      <c r="B4">
        <v>18500.3</v>
      </c>
      <c r="C4">
        <v>20244.2</v>
      </c>
      <c r="D4">
        <v>22079.8</v>
      </c>
      <c r="E4">
        <v>25157.200000000001</v>
      </c>
      <c r="F4">
        <v>26119.3</v>
      </c>
      <c r="G4">
        <v>32236.6</v>
      </c>
      <c r="H4">
        <v>36986.9</v>
      </c>
      <c r="I4">
        <v>39314.800000000003</v>
      </c>
      <c r="J4">
        <v>41428.9</v>
      </c>
      <c r="K4">
        <v>55091.7</v>
      </c>
      <c r="L4">
        <v>68193.399999999994</v>
      </c>
      <c r="M4">
        <v>80822.600000000006</v>
      </c>
      <c r="N4">
        <v>91881.5</v>
      </c>
      <c r="O4">
        <v>102022.2</v>
      </c>
      <c r="P4">
        <v>87276.9</v>
      </c>
      <c r="Q4">
        <v>103506.1</v>
      </c>
      <c r="R4">
        <v>116999.3</v>
      </c>
      <c r="S4">
        <v>122991.2</v>
      </c>
      <c r="T4">
        <v>121283.9</v>
      </c>
      <c r="U4">
        <v>129341.3</v>
      </c>
      <c r="V4">
        <v>136594</v>
      </c>
      <c r="W4">
        <v>140366.39999999999</v>
      </c>
      <c r="X4">
        <v>153417.70000000001</v>
      </c>
      <c r="Y4">
        <v>162328.29999999999</v>
      </c>
      <c r="Z4">
        <v>166682.70000000001</v>
      </c>
      <c r="AA4">
        <v>150953.20000000001</v>
      </c>
      <c r="AB4">
        <v>173274.6</v>
      </c>
      <c r="AC4">
        <v>207009.9</v>
      </c>
    </row>
    <row r="5" spans="1:29" x14ac:dyDescent="0.2">
      <c r="A5" s="12" t="s">
        <v>18</v>
      </c>
      <c r="B5">
        <v>8263.1</v>
      </c>
      <c r="C5">
        <v>8406</v>
      </c>
      <c r="D5">
        <v>10363.200000000001</v>
      </c>
      <c r="E5">
        <v>9255.2999999999993</v>
      </c>
      <c r="F5">
        <v>9045.2999999999993</v>
      </c>
      <c r="G5">
        <v>11912.2</v>
      </c>
      <c r="H5">
        <v>13656.9</v>
      </c>
      <c r="I5">
        <v>15006.4</v>
      </c>
      <c r="J5">
        <v>18774.5</v>
      </c>
      <c r="K5">
        <v>23998.9</v>
      </c>
      <c r="L5">
        <v>28489.4</v>
      </c>
      <c r="M5">
        <v>37047</v>
      </c>
      <c r="N5">
        <v>46976.2</v>
      </c>
      <c r="O5">
        <v>52976.3</v>
      </c>
      <c r="P5">
        <v>43608.1</v>
      </c>
      <c r="Q5">
        <v>52647.5</v>
      </c>
      <c r="R5">
        <v>60542.9</v>
      </c>
      <c r="S5">
        <v>66896.7</v>
      </c>
      <c r="T5">
        <v>69607.600000000006</v>
      </c>
      <c r="U5">
        <v>69788.100000000006</v>
      </c>
      <c r="V5">
        <v>73395.8</v>
      </c>
      <c r="W5">
        <v>75955.399999999994</v>
      </c>
      <c r="X5">
        <v>80499.3</v>
      </c>
      <c r="Y5">
        <v>86132.2</v>
      </c>
      <c r="Z5">
        <v>86789.1</v>
      </c>
      <c r="AA5">
        <v>79470.899999999994</v>
      </c>
      <c r="AB5">
        <v>92415.9</v>
      </c>
      <c r="AC5">
        <v>107047.3</v>
      </c>
    </row>
    <row r="7" spans="1:29" x14ac:dyDescent="0.2">
      <c r="A7" s="12" t="s">
        <v>88</v>
      </c>
      <c r="D7" s="1" t="s">
        <v>87</v>
      </c>
    </row>
    <row r="8" spans="1:29" x14ac:dyDescent="0.2">
      <c r="A8" s="12" t="s">
        <v>21</v>
      </c>
      <c r="B8" s="12">
        <v>1995</v>
      </c>
      <c r="C8" s="12">
        <v>1996</v>
      </c>
      <c r="D8" s="12">
        <v>1997</v>
      </c>
      <c r="E8" s="12">
        <v>1998</v>
      </c>
      <c r="F8" s="12">
        <v>1999</v>
      </c>
      <c r="G8" s="12">
        <v>2000</v>
      </c>
      <c r="H8" s="12">
        <v>2001</v>
      </c>
      <c r="I8" s="12">
        <v>2002</v>
      </c>
      <c r="J8" s="12">
        <v>2003</v>
      </c>
      <c r="K8" s="12">
        <v>2004</v>
      </c>
      <c r="L8" s="12">
        <v>2005</v>
      </c>
      <c r="M8" s="12">
        <v>2006</v>
      </c>
      <c r="N8" s="12">
        <v>2007</v>
      </c>
      <c r="O8" s="12">
        <v>2008</v>
      </c>
      <c r="P8" s="12">
        <v>2009</v>
      </c>
      <c r="Q8" s="12">
        <v>2010</v>
      </c>
      <c r="R8" s="12">
        <v>2011</v>
      </c>
      <c r="S8" s="12">
        <v>2012</v>
      </c>
      <c r="T8" s="12">
        <v>2013</v>
      </c>
      <c r="U8" s="12">
        <v>2014</v>
      </c>
      <c r="V8" s="12">
        <v>2015</v>
      </c>
      <c r="W8" s="12">
        <v>2016</v>
      </c>
      <c r="X8" s="12">
        <v>2017</v>
      </c>
      <c r="Y8" s="12">
        <v>2018</v>
      </c>
      <c r="Z8" s="12">
        <v>2019</v>
      </c>
      <c r="AA8" s="12">
        <v>2020</v>
      </c>
      <c r="AB8" s="12">
        <v>2021</v>
      </c>
      <c r="AC8" s="12">
        <v>2022</v>
      </c>
    </row>
    <row r="9" spans="1:29" x14ac:dyDescent="0.2">
      <c r="A9" s="12" t="s">
        <v>17</v>
      </c>
      <c r="B9">
        <v>46008.4</v>
      </c>
      <c r="C9">
        <v>53088.1</v>
      </c>
      <c r="D9">
        <v>54857.3</v>
      </c>
      <c r="E9">
        <v>59824.800000000003</v>
      </c>
      <c r="F9">
        <v>61082.9</v>
      </c>
      <c r="G9">
        <v>67032.5</v>
      </c>
      <c r="H9">
        <v>75705.2</v>
      </c>
      <c r="I9">
        <v>87358.2</v>
      </c>
      <c r="J9">
        <v>88659.5</v>
      </c>
      <c r="K9">
        <v>96554.1</v>
      </c>
      <c r="L9">
        <v>110321.7</v>
      </c>
      <c r="M9">
        <v>124581.2</v>
      </c>
      <c r="N9">
        <v>139002.1</v>
      </c>
      <c r="O9">
        <v>162064.5</v>
      </c>
      <c r="P9">
        <v>149586.5</v>
      </c>
      <c r="Q9">
        <v>157920.79999999999</v>
      </c>
      <c r="R9">
        <v>165202.20000000001</v>
      </c>
      <c r="S9">
        <v>162587.5</v>
      </c>
      <c r="T9">
        <v>159461.5</v>
      </c>
      <c r="U9">
        <v>157821.29999999999</v>
      </c>
      <c r="V9">
        <v>169558.2</v>
      </c>
      <c r="W9">
        <v>177438.5</v>
      </c>
      <c r="X9">
        <v>194132.9</v>
      </c>
      <c r="Y9">
        <v>210970.5</v>
      </c>
      <c r="Z9">
        <v>225613.5</v>
      </c>
      <c r="AA9">
        <v>215805.4</v>
      </c>
      <c r="AB9">
        <v>238249.5</v>
      </c>
      <c r="AC9">
        <v>276605.90000000002</v>
      </c>
    </row>
    <row r="10" spans="1:29" x14ac:dyDescent="0.2">
      <c r="A10" s="12" t="s">
        <v>18</v>
      </c>
      <c r="B10">
        <v>15322.9</v>
      </c>
      <c r="C10">
        <v>17053.2</v>
      </c>
      <c r="D10">
        <v>19331.099999999999</v>
      </c>
      <c r="E10">
        <v>20333.8</v>
      </c>
      <c r="F10">
        <v>19516.099999999999</v>
      </c>
      <c r="G10">
        <v>22389.1</v>
      </c>
      <c r="H10">
        <v>23909.8</v>
      </c>
      <c r="I10">
        <v>26340.7</v>
      </c>
      <c r="J10">
        <v>30119.1</v>
      </c>
      <c r="K10">
        <v>34757.699999999997</v>
      </c>
      <c r="L10">
        <v>39403.4</v>
      </c>
      <c r="M10">
        <v>45602</v>
      </c>
      <c r="N10">
        <v>56339.3</v>
      </c>
      <c r="O10">
        <v>66098.100000000006</v>
      </c>
      <c r="P10">
        <v>64095.5</v>
      </c>
      <c r="Q10">
        <v>68764.899999999994</v>
      </c>
      <c r="R10">
        <v>71785.8</v>
      </c>
      <c r="S10">
        <v>73649.3</v>
      </c>
      <c r="T10">
        <v>74492.800000000003</v>
      </c>
      <c r="U10">
        <v>76354.5</v>
      </c>
      <c r="V10">
        <v>80126</v>
      </c>
      <c r="W10">
        <v>81265.2</v>
      </c>
      <c r="X10">
        <v>84669.9</v>
      </c>
      <c r="Y10">
        <v>89874.7</v>
      </c>
      <c r="Z10">
        <v>94437.5</v>
      </c>
      <c r="AA10">
        <v>93413.8</v>
      </c>
      <c r="AB10">
        <v>98523</v>
      </c>
      <c r="AC10">
        <v>107730.1</v>
      </c>
    </row>
    <row r="12" spans="1:29" x14ac:dyDescent="0.2">
      <c r="A12" s="12" t="s">
        <v>89</v>
      </c>
    </row>
    <row r="13" spans="1:29" x14ac:dyDescent="0.2">
      <c r="A13" s="12" t="s">
        <v>21</v>
      </c>
      <c r="B13" s="12">
        <v>1995</v>
      </c>
      <c r="C13" s="12">
        <v>1996</v>
      </c>
      <c r="D13" s="12">
        <v>1997</v>
      </c>
      <c r="E13" s="12">
        <v>1998</v>
      </c>
      <c r="F13" s="12">
        <v>1999</v>
      </c>
      <c r="G13" s="12">
        <v>2000</v>
      </c>
      <c r="H13" s="12">
        <v>2001</v>
      </c>
      <c r="I13" s="12">
        <v>2002</v>
      </c>
      <c r="J13" s="12">
        <v>2003</v>
      </c>
      <c r="K13" s="12">
        <v>2004</v>
      </c>
      <c r="L13" s="12">
        <v>2005</v>
      </c>
      <c r="M13" s="12">
        <v>2006</v>
      </c>
      <c r="N13" s="12">
        <v>2007</v>
      </c>
      <c r="O13" s="12">
        <v>2008</v>
      </c>
      <c r="P13" s="12">
        <v>2009</v>
      </c>
      <c r="Q13" s="12">
        <v>2010</v>
      </c>
      <c r="R13" s="12">
        <v>2011</v>
      </c>
      <c r="S13" s="12">
        <v>2012</v>
      </c>
      <c r="T13" s="12">
        <v>2013</v>
      </c>
      <c r="U13" s="12">
        <v>2014</v>
      </c>
      <c r="V13" s="12">
        <v>2015</v>
      </c>
      <c r="W13" s="12">
        <v>2016</v>
      </c>
      <c r="X13" s="12">
        <v>2017</v>
      </c>
      <c r="Y13" s="12">
        <v>2018</v>
      </c>
      <c r="Z13" s="12">
        <v>2019</v>
      </c>
      <c r="AA13" s="12">
        <v>2020</v>
      </c>
      <c r="AB13" s="12">
        <v>2021</v>
      </c>
      <c r="AC13" s="12">
        <v>2022</v>
      </c>
    </row>
    <row r="14" spans="1:29" x14ac:dyDescent="0.2">
      <c r="A14" s="12" t="s">
        <v>17</v>
      </c>
      <c r="B14" s="6">
        <f t="shared" ref="B14:AC14" si="0">B4/B9</f>
        <v>0.40210700654663056</v>
      </c>
      <c r="C14" s="6">
        <f t="shared" si="0"/>
        <v>0.38133216295177264</v>
      </c>
      <c r="D14" s="6">
        <f t="shared" si="0"/>
        <v>0.40249520118562154</v>
      </c>
      <c r="E14" s="6">
        <f t="shared" si="0"/>
        <v>0.42051456920875624</v>
      </c>
      <c r="F14" s="6">
        <f t="shared" si="0"/>
        <v>0.42760412488601551</v>
      </c>
      <c r="G14" s="6">
        <f t="shared" si="0"/>
        <v>0.48091000634020808</v>
      </c>
      <c r="H14" s="6">
        <f t="shared" si="0"/>
        <v>0.4885648541975981</v>
      </c>
      <c r="I14" s="6">
        <f t="shared" si="0"/>
        <v>0.45004132411153164</v>
      </c>
      <c r="J14" s="6">
        <f t="shared" si="0"/>
        <v>0.46728100203587886</v>
      </c>
      <c r="K14" s="6">
        <f t="shared" si="0"/>
        <v>0.57057856683455177</v>
      </c>
      <c r="L14" s="6">
        <f t="shared" si="0"/>
        <v>0.6181322441550483</v>
      </c>
      <c r="M14" s="6">
        <f t="shared" si="0"/>
        <v>0.64875438669719032</v>
      </c>
      <c r="N14" s="6">
        <f t="shared" si="0"/>
        <v>0.66100799915972486</v>
      </c>
      <c r="O14" s="6">
        <f t="shared" si="0"/>
        <v>0.62951602602667456</v>
      </c>
      <c r="P14" s="6">
        <f t="shared" si="0"/>
        <v>0.58345438926641102</v>
      </c>
      <c r="Q14" s="6">
        <f t="shared" si="0"/>
        <v>0.65543044361477409</v>
      </c>
      <c r="R14" s="6">
        <f t="shared" si="0"/>
        <v>0.70821877674752509</v>
      </c>
      <c r="S14" s="6">
        <f t="shared" si="0"/>
        <v>0.75646159760129161</v>
      </c>
      <c r="T14" s="6">
        <f t="shared" si="0"/>
        <v>0.76058421625282591</v>
      </c>
      <c r="U14" s="6">
        <f t="shared" si="0"/>
        <v>0.81954273599317717</v>
      </c>
      <c r="V14" s="6">
        <f t="shared" si="0"/>
        <v>0.80558769791139551</v>
      </c>
      <c r="W14" s="6">
        <f t="shared" si="0"/>
        <v>0.79107070900621901</v>
      </c>
      <c r="X14" s="6">
        <f t="shared" si="0"/>
        <v>0.79027150987802697</v>
      </c>
      <c r="Y14" s="6">
        <f t="shared" si="0"/>
        <v>0.76943601119587801</v>
      </c>
      <c r="Z14" s="6">
        <f t="shared" si="0"/>
        <v>0.7387975453596527</v>
      </c>
      <c r="AA14" s="6">
        <f t="shared" si="0"/>
        <v>0.69948759391562965</v>
      </c>
      <c r="AB14" s="6">
        <f t="shared" si="0"/>
        <v>0.72728211391839226</v>
      </c>
      <c r="AC14" s="6">
        <f t="shared" si="0"/>
        <v>0.74839293015803343</v>
      </c>
    </row>
    <row r="15" spans="1:29" x14ac:dyDescent="0.2">
      <c r="A15" s="12" t="s">
        <v>18</v>
      </c>
      <c r="B15" s="6">
        <f t="shared" ref="B15:AC15" si="1">B5/B10</f>
        <v>0.53926476058709516</v>
      </c>
      <c r="C15" s="6">
        <f t="shared" si="1"/>
        <v>0.49292801351066073</v>
      </c>
      <c r="D15" s="6">
        <f t="shared" si="1"/>
        <v>0.53608951378866188</v>
      </c>
      <c r="E15" s="6">
        <f t="shared" si="1"/>
        <v>0.45516824204034662</v>
      </c>
      <c r="F15" s="6">
        <f t="shared" si="1"/>
        <v>0.46347887129088289</v>
      </c>
      <c r="G15" s="6">
        <f t="shared" si="1"/>
        <v>0.532053543911993</v>
      </c>
      <c r="H15" s="6">
        <f t="shared" si="1"/>
        <v>0.57118420062066599</v>
      </c>
      <c r="I15" s="6">
        <f t="shared" si="1"/>
        <v>0.56970391827096467</v>
      </c>
      <c r="J15" s="6">
        <f t="shared" si="1"/>
        <v>0.62334199893091102</v>
      </c>
      <c r="K15" s="6">
        <f t="shared" si="1"/>
        <v>0.69046283269606457</v>
      </c>
      <c r="L15" s="6">
        <f t="shared" si="1"/>
        <v>0.72301882578660726</v>
      </c>
      <c r="M15" s="6">
        <f t="shared" si="1"/>
        <v>0.81239857900969259</v>
      </c>
      <c r="N15" s="6">
        <f t="shared" si="1"/>
        <v>0.83380872676799311</v>
      </c>
      <c r="O15" s="6">
        <f t="shared" si="1"/>
        <v>0.8014799215106031</v>
      </c>
      <c r="P15" s="6">
        <f t="shared" si="1"/>
        <v>0.68036133581920721</v>
      </c>
      <c r="Q15" s="6">
        <f t="shared" si="1"/>
        <v>0.76561588833838201</v>
      </c>
      <c r="R15" s="6">
        <f t="shared" si="1"/>
        <v>0.8433826745679508</v>
      </c>
      <c r="S15" s="6">
        <f t="shared" si="1"/>
        <v>0.90831413197409883</v>
      </c>
      <c r="T15" s="6">
        <f t="shared" si="1"/>
        <v>0.9344205077537695</v>
      </c>
      <c r="U15" s="6">
        <f t="shared" si="1"/>
        <v>0.91400113942203809</v>
      </c>
      <c r="V15" s="6">
        <f t="shared" si="1"/>
        <v>0.91600479245188826</v>
      </c>
      <c r="W15" s="6">
        <f t="shared" si="1"/>
        <v>0.93466083883384277</v>
      </c>
      <c r="X15" s="6">
        <f t="shared" si="1"/>
        <v>0.95074282596294557</v>
      </c>
      <c r="Y15" s="6">
        <f t="shared" si="1"/>
        <v>0.95835869271329976</v>
      </c>
      <c r="Z15" s="6">
        <f t="shared" si="1"/>
        <v>0.91901098610191934</v>
      </c>
      <c r="AA15" s="6">
        <f t="shared" si="1"/>
        <v>0.85074046875301068</v>
      </c>
      <c r="AB15" s="6">
        <f t="shared" si="1"/>
        <v>0.93801345878627318</v>
      </c>
      <c r="AC15" s="6">
        <f t="shared" si="1"/>
        <v>0.99366193849258466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Giniho koeficient</vt:lpstr>
      <vt:lpstr>Příjmové kvantily</vt:lpstr>
      <vt:lpstr>Sociální transfery</vt:lpstr>
      <vt:lpstr>Věková struktura</vt:lpstr>
      <vt:lpstr>Vzdělanostní struktura</vt:lpstr>
      <vt:lpstr>Chudoba</vt:lpstr>
      <vt:lpstr>HDP</vt:lpstr>
      <vt:lpstr>Trh práce</vt:lpstr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2023-04-13T07:02:36Z</dcterms:created>
  <dcterms:modified xsi:type="dcterms:W3CDTF">2023-04-26T14:05:11Z</dcterms:modified>
</cp:coreProperties>
</file>