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škola\Muni_ped\diplomova_prace\veci_na_odevzdani\"/>
    </mc:Choice>
  </mc:AlternateContent>
  <xr:revisionPtr revIDLastSave="0" documentId="13_ncr:1_{991F131D-DD82-4776-861C-6ECBE076809D}" xr6:coauthVersionLast="47" xr6:coauthVersionMax="47" xr10:uidLastSave="{00000000-0000-0000-0000-000000000000}"/>
  <bookViews>
    <workbookView xWindow="2730" yWindow="2730" windowWidth="28800" windowHeight="15435" activeTab="1" xr2:uid="{D5E1430A-1F59-4419-BEE3-E525B115634F}"/>
  </bookViews>
  <sheets>
    <sheet name="kodovana_data" sheetId="1" r:id="rId1"/>
    <sheet name="uzavrene_otazky" sheetId="2" r:id="rId2"/>
    <sheet name="otevreny_odpoved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2" i="2" l="1"/>
  <c r="F160" i="2"/>
  <c r="L160" i="2" s="1"/>
  <c r="F138" i="2"/>
  <c r="F101" i="2"/>
  <c r="L101" i="2" s="1"/>
  <c r="F96" i="2"/>
  <c r="L96" i="2" s="1"/>
  <c r="F74" i="2"/>
  <c r="L87" i="2"/>
  <c r="L83" i="2"/>
  <c r="K83" i="2"/>
  <c r="K87" i="2"/>
  <c r="K81" i="2"/>
  <c r="D74" i="2"/>
  <c r="L138" i="2"/>
  <c r="K160" i="2"/>
  <c r="K138" i="2"/>
  <c r="K101" i="2"/>
  <c r="K95" i="2"/>
  <c r="K96" i="2"/>
  <c r="K74" i="2"/>
  <c r="D81" i="2"/>
  <c r="D87" i="2"/>
  <c r="D83" i="2"/>
  <c r="D96" i="2"/>
  <c r="D101" i="2"/>
  <c r="D27" i="3"/>
  <c r="D15" i="3"/>
  <c r="D5" i="3"/>
  <c r="D4" i="3"/>
  <c r="D3" i="3"/>
  <c r="D206" i="2"/>
  <c r="D205" i="2"/>
  <c r="K286" i="2"/>
  <c r="K287" i="2"/>
  <c r="K288" i="2"/>
  <c r="K285" i="2"/>
  <c r="K276" i="2"/>
  <c r="K277" i="2"/>
  <c r="K278" i="2"/>
  <c r="K279" i="2"/>
  <c r="K280" i="2"/>
  <c r="K275" i="2"/>
  <c r="K265" i="2"/>
  <c r="K266" i="2"/>
  <c r="K264" i="2"/>
  <c r="K255" i="2"/>
  <c r="K256" i="2"/>
  <c r="K257" i="2"/>
  <c r="K258" i="2"/>
  <c r="K259" i="2"/>
  <c r="K254" i="2"/>
  <c r="K243" i="2"/>
  <c r="K244" i="2"/>
  <c r="K245" i="2"/>
  <c r="K242" i="2"/>
  <c r="K234" i="2"/>
  <c r="K235" i="2"/>
  <c r="K236" i="2"/>
  <c r="K237" i="2"/>
  <c r="K233" i="2"/>
  <c r="K225" i="2"/>
  <c r="K226" i="2"/>
  <c r="K227" i="2"/>
  <c r="K228" i="2"/>
  <c r="K224" i="2"/>
  <c r="K216" i="2"/>
  <c r="K217" i="2"/>
  <c r="K218" i="2"/>
  <c r="K219" i="2"/>
  <c r="K215" i="2"/>
  <c r="K205" i="2"/>
  <c r="K206" i="2"/>
  <c r="K204" i="2"/>
  <c r="K196" i="2"/>
  <c r="K197" i="2"/>
  <c r="K198" i="2"/>
  <c r="K199" i="2"/>
  <c r="K195" i="2"/>
  <c r="K187" i="2"/>
  <c r="K188" i="2"/>
  <c r="K189" i="2"/>
  <c r="K190" i="2"/>
  <c r="K186" i="2"/>
  <c r="K178" i="2"/>
  <c r="K179" i="2"/>
  <c r="K180" i="2"/>
  <c r="K181" i="2"/>
  <c r="K177" i="2"/>
  <c r="K169" i="2"/>
  <c r="K170" i="2"/>
  <c r="K171" i="2"/>
  <c r="K172" i="2"/>
  <c r="K168" i="2"/>
  <c r="K157" i="2"/>
  <c r="K158" i="2"/>
  <c r="K159" i="2"/>
  <c r="K161" i="2"/>
  <c r="K162" i="2"/>
  <c r="K163" i="2"/>
  <c r="K156" i="2"/>
  <c r="K147" i="2"/>
  <c r="K148" i="2"/>
  <c r="K149" i="2"/>
  <c r="K150" i="2"/>
  <c r="K151" i="2"/>
  <c r="K146" i="2"/>
  <c r="K139" i="2"/>
  <c r="K140" i="2"/>
  <c r="K141" i="2"/>
  <c r="K137" i="2"/>
  <c r="K125" i="2"/>
  <c r="K126" i="2"/>
  <c r="K127" i="2"/>
  <c r="K128" i="2"/>
  <c r="K124" i="2"/>
  <c r="K116" i="2"/>
  <c r="K117" i="2"/>
  <c r="K115" i="2"/>
  <c r="K109" i="2"/>
  <c r="K110" i="2"/>
  <c r="K108" i="2"/>
  <c r="K94" i="2"/>
  <c r="K97" i="2"/>
  <c r="K98" i="2"/>
  <c r="K99" i="2"/>
  <c r="K100" i="2"/>
  <c r="K102" i="2"/>
  <c r="K103" i="2"/>
  <c r="K93" i="2"/>
  <c r="K80" i="2"/>
  <c r="K82" i="2"/>
  <c r="K84" i="2"/>
  <c r="K85" i="2"/>
  <c r="K86" i="2"/>
  <c r="K88" i="2"/>
  <c r="K79" i="2"/>
  <c r="K71" i="2"/>
  <c r="K72" i="2"/>
  <c r="K73" i="2"/>
  <c r="K70" i="2"/>
  <c r="K62" i="2"/>
  <c r="K63" i="2"/>
  <c r="K64" i="2"/>
  <c r="K61" i="2"/>
  <c r="K53" i="2"/>
  <c r="K54" i="2"/>
  <c r="K55" i="2"/>
  <c r="K52" i="2"/>
  <c r="K44" i="2"/>
  <c r="K45" i="2"/>
  <c r="K46" i="2"/>
  <c r="K43" i="2"/>
  <c r="K35" i="2"/>
  <c r="K36" i="2"/>
  <c r="K37" i="2"/>
  <c r="K34" i="2"/>
  <c r="K24" i="2"/>
  <c r="K25" i="2"/>
  <c r="K26" i="2"/>
  <c r="K23" i="2"/>
  <c r="K69" i="2"/>
  <c r="K60" i="2"/>
  <c r="K51" i="2"/>
  <c r="K42" i="2"/>
  <c r="K33" i="2"/>
  <c r="D23" i="2"/>
  <c r="D24" i="2"/>
  <c r="D20" i="3" l="1"/>
  <c r="D31" i="3"/>
  <c r="F27" i="3" s="1"/>
  <c r="F3" i="3"/>
  <c r="F4" i="3"/>
  <c r="D8" i="3"/>
  <c r="V167" i="1"/>
  <c r="D196" i="2" s="1"/>
  <c r="V169" i="1"/>
  <c r="D197" i="2" s="1"/>
  <c r="V171" i="1"/>
  <c r="D198" i="2" s="1"/>
  <c r="V173" i="1"/>
  <c r="D199" i="2" s="1"/>
  <c r="D288" i="2"/>
  <c r="D287" i="2"/>
  <c r="D286" i="2"/>
  <c r="D280" i="2"/>
  <c r="D279" i="2"/>
  <c r="D278" i="2"/>
  <c r="D277" i="2"/>
  <c r="D276" i="2"/>
  <c r="D266" i="2"/>
  <c r="D265" i="2"/>
  <c r="D259" i="2"/>
  <c r="D258" i="2"/>
  <c r="D257" i="2"/>
  <c r="D256" i="2"/>
  <c r="D255" i="2"/>
  <c r="D245" i="2"/>
  <c r="D244" i="2"/>
  <c r="D243" i="2"/>
  <c r="D237" i="2"/>
  <c r="D236" i="2"/>
  <c r="D235" i="2"/>
  <c r="D234" i="2"/>
  <c r="D228" i="2"/>
  <c r="D227" i="2"/>
  <c r="D226" i="2"/>
  <c r="D225" i="2"/>
  <c r="D219" i="2"/>
  <c r="D218" i="2"/>
  <c r="D217" i="2"/>
  <c r="D216" i="2"/>
  <c r="D190" i="2"/>
  <c r="D189" i="2"/>
  <c r="D188" i="2"/>
  <c r="D187" i="2"/>
  <c r="D172" i="2"/>
  <c r="D171" i="2"/>
  <c r="D170" i="2"/>
  <c r="D169" i="2"/>
  <c r="D163" i="2"/>
  <c r="D162" i="2"/>
  <c r="D161" i="2"/>
  <c r="D160" i="2"/>
  <c r="D159" i="2"/>
  <c r="D158" i="2"/>
  <c r="D157" i="2"/>
  <c r="D151" i="2"/>
  <c r="D150" i="2"/>
  <c r="D149" i="2"/>
  <c r="D148" i="2"/>
  <c r="D147" i="2"/>
  <c r="D117" i="2"/>
  <c r="D116" i="2"/>
  <c r="D128" i="2"/>
  <c r="D127" i="2"/>
  <c r="D126" i="2"/>
  <c r="D125" i="2"/>
  <c r="D110" i="2"/>
  <c r="D109" i="2"/>
  <c r="D103" i="2"/>
  <c r="D102" i="2"/>
  <c r="D100" i="2"/>
  <c r="D99" i="2"/>
  <c r="D98" i="2"/>
  <c r="D97" i="2"/>
  <c r="D95" i="2"/>
  <c r="D94" i="2"/>
  <c r="D88" i="2"/>
  <c r="D86" i="2"/>
  <c r="D85" i="2"/>
  <c r="D84" i="2"/>
  <c r="D82" i="2"/>
  <c r="D80" i="2"/>
  <c r="D73" i="2"/>
  <c r="D72" i="2"/>
  <c r="D71" i="2"/>
  <c r="D70" i="2"/>
  <c r="D64" i="2"/>
  <c r="D63" i="2"/>
  <c r="D62" i="2"/>
  <c r="D61" i="2"/>
  <c r="D55" i="2"/>
  <c r="D54" i="2"/>
  <c r="D53" i="2"/>
  <c r="D52" i="2"/>
  <c r="D46" i="2"/>
  <c r="D45" i="2"/>
  <c r="D44" i="2"/>
  <c r="D43" i="2"/>
  <c r="D37" i="2"/>
  <c r="D36" i="2"/>
  <c r="D35" i="2"/>
  <c r="D34" i="2"/>
  <c r="D26" i="2"/>
  <c r="D25" i="2"/>
  <c r="D16" i="2"/>
  <c r="F13" i="2" s="1"/>
  <c r="L13" i="2" s="1"/>
  <c r="F8" i="3" l="1"/>
  <c r="F14" i="3"/>
  <c r="F16" i="3"/>
  <c r="F17" i="3"/>
  <c r="F18" i="3"/>
  <c r="F19" i="3"/>
  <c r="F13" i="3"/>
  <c r="F15" i="3"/>
  <c r="F28" i="3"/>
  <c r="F30" i="3"/>
  <c r="F25" i="3"/>
  <c r="F29" i="3"/>
  <c r="F26" i="3"/>
  <c r="F6" i="3"/>
  <c r="F7" i="3"/>
  <c r="F5" i="3"/>
  <c r="D267" i="2"/>
  <c r="F266" i="2" s="1"/>
  <c r="L266" i="2" s="1"/>
  <c r="D289" i="2"/>
  <c r="F287" i="2" s="1"/>
  <c r="L287" i="2" s="1"/>
  <c r="D260" i="2"/>
  <c r="F256" i="2" s="1"/>
  <c r="L256" i="2" s="1"/>
  <c r="D281" i="2"/>
  <c r="F278" i="2" s="1"/>
  <c r="L278" i="2" s="1"/>
  <c r="D246" i="2"/>
  <c r="F245" i="2" s="1"/>
  <c r="L245" i="2" s="1"/>
  <c r="D191" i="2"/>
  <c r="F188" i="2" s="1"/>
  <c r="L188" i="2" s="1"/>
  <c r="D200" i="2"/>
  <c r="F199" i="2" s="1"/>
  <c r="L199" i="2" s="1"/>
  <c r="D229" i="2"/>
  <c r="F227" i="2" s="1"/>
  <c r="L227" i="2" s="1"/>
  <c r="D238" i="2"/>
  <c r="F237" i="2" s="1"/>
  <c r="L237" i="2" s="1"/>
  <c r="D207" i="2"/>
  <c r="F205" i="2" s="1"/>
  <c r="L205" i="2" s="1"/>
  <c r="D164" i="2"/>
  <c r="D220" i="2"/>
  <c r="D173" i="2"/>
  <c r="F170" i="2" s="1"/>
  <c r="L170" i="2" s="1"/>
  <c r="D111" i="2"/>
  <c r="F109" i="2" s="1"/>
  <c r="L109" i="2" s="1"/>
  <c r="D65" i="2"/>
  <c r="F64" i="2" s="1"/>
  <c r="L64" i="2" s="1"/>
  <c r="D152" i="2"/>
  <c r="D129" i="2"/>
  <c r="F126" i="2" s="1"/>
  <c r="L126" i="2" s="1"/>
  <c r="D104" i="2"/>
  <c r="F95" i="2" s="1"/>
  <c r="L95" i="2" s="1"/>
  <c r="D89" i="2"/>
  <c r="F83" i="2" s="1"/>
  <c r="D75" i="2"/>
  <c r="L74" i="2" s="1"/>
  <c r="D27" i="2"/>
  <c r="D47" i="2"/>
  <c r="F15" i="2"/>
  <c r="L15" i="2" s="1"/>
  <c r="F14" i="2"/>
  <c r="L14" i="2" s="1"/>
  <c r="D38" i="2"/>
  <c r="F35" i="2" s="1"/>
  <c r="L35" i="2" s="1"/>
  <c r="D56" i="2"/>
  <c r="F102" i="2" l="1"/>
  <c r="L102" i="2" s="1"/>
  <c r="F20" i="3"/>
  <c r="F31" i="3"/>
  <c r="F265" i="2"/>
  <c r="F243" i="2"/>
  <c r="L243" i="2" s="1"/>
  <c r="F288" i="2"/>
  <c r="L288" i="2" s="1"/>
  <c r="F286" i="2"/>
  <c r="L286" i="2" s="1"/>
  <c r="F23" i="2"/>
  <c r="L23" i="2" s="1"/>
  <c r="F24" i="2"/>
  <c r="L24" i="2" s="1"/>
  <c r="F236" i="2"/>
  <c r="L236" i="2" s="1"/>
  <c r="F257" i="2"/>
  <c r="L257" i="2" s="1"/>
  <c r="F255" i="2"/>
  <c r="L255" i="2" s="1"/>
  <c r="F258" i="2"/>
  <c r="L258" i="2" s="1"/>
  <c r="F259" i="2"/>
  <c r="L259" i="2" s="1"/>
  <c r="F279" i="2"/>
  <c r="L279" i="2" s="1"/>
  <c r="F280" i="2"/>
  <c r="L280" i="2" s="1"/>
  <c r="F277" i="2"/>
  <c r="L277" i="2" s="1"/>
  <c r="F276" i="2"/>
  <c r="L276" i="2" s="1"/>
  <c r="F196" i="2"/>
  <c r="L196" i="2" s="1"/>
  <c r="F197" i="2"/>
  <c r="L197" i="2" s="1"/>
  <c r="F198" i="2"/>
  <c r="L198" i="2" s="1"/>
  <c r="F244" i="2"/>
  <c r="L244" i="2" s="1"/>
  <c r="F189" i="2"/>
  <c r="L189" i="2" s="1"/>
  <c r="F187" i="2"/>
  <c r="L187" i="2" s="1"/>
  <c r="F190" i="2"/>
  <c r="L190" i="2" s="1"/>
  <c r="F234" i="2"/>
  <c r="L234" i="2" s="1"/>
  <c r="F171" i="2"/>
  <c r="L171" i="2" s="1"/>
  <c r="L172" i="2"/>
  <c r="F99" i="2"/>
  <c r="L99" i="2" s="1"/>
  <c r="F98" i="2"/>
  <c r="L98" i="2" s="1"/>
  <c r="F206" i="2"/>
  <c r="F127" i="2"/>
  <c r="L127" i="2" s="1"/>
  <c r="F128" i="2"/>
  <c r="L128" i="2" s="1"/>
  <c r="F125" i="2"/>
  <c r="L125" i="2" s="1"/>
  <c r="F225" i="2"/>
  <c r="L225" i="2" s="1"/>
  <c r="F226" i="2"/>
  <c r="L226" i="2" s="1"/>
  <c r="F228" i="2"/>
  <c r="L228" i="2" s="1"/>
  <c r="F159" i="2"/>
  <c r="L159" i="2" s="1"/>
  <c r="F235" i="2"/>
  <c r="L235" i="2" s="1"/>
  <c r="F62" i="2"/>
  <c r="L62" i="2" s="1"/>
  <c r="F63" i="2"/>
  <c r="L63" i="2" s="1"/>
  <c r="F162" i="2"/>
  <c r="L162" i="2" s="1"/>
  <c r="F61" i="2"/>
  <c r="L61" i="2" s="1"/>
  <c r="F163" i="2"/>
  <c r="L163" i="2" s="1"/>
  <c r="F103" i="2"/>
  <c r="L103" i="2" s="1"/>
  <c r="F157" i="2"/>
  <c r="L157" i="2" s="1"/>
  <c r="F97" i="2"/>
  <c r="L97" i="2" s="1"/>
  <c r="F161" i="2"/>
  <c r="L161" i="2" s="1"/>
  <c r="F94" i="2"/>
  <c r="L94" i="2" s="1"/>
  <c r="F158" i="2"/>
  <c r="L158" i="2" s="1"/>
  <c r="F217" i="2"/>
  <c r="L217" i="2" s="1"/>
  <c r="F219" i="2"/>
  <c r="L219" i="2" s="1"/>
  <c r="F218" i="2"/>
  <c r="L218" i="2" s="1"/>
  <c r="F216" i="2"/>
  <c r="L216" i="2" s="1"/>
  <c r="F169" i="2"/>
  <c r="L169" i="2" s="1"/>
  <c r="F110" i="2"/>
  <c r="F150" i="2"/>
  <c r="L150" i="2" s="1"/>
  <c r="F151" i="2"/>
  <c r="L151" i="2" s="1"/>
  <c r="F148" i="2"/>
  <c r="L148" i="2" s="1"/>
  <c r="F149" i="2"/>
  <c r="L149" i="2" s="1"/>
  <c r="F147" i="2"/>
  <c r="L147" i="2" s="1"/>
  <c r="F100" i="2"/>
  <c r="L100" i="2" s="1"/>
  <c r="F84" i="2"/>
  <c r="L84" i="2" s="1"/>
  <c r="F85" i="2"/>
  <c r="L85" i="2" s="1"/>
  <c r="F86" i="2"/>
  <c r="L86" i="2" s="1"/>
  <c r="F82" i="2"/>
  <c r="L82" i="2" s="1"/>
  <c r="F88" i="2"/>
  <c r="L88" i="2" s="1"/>
  <c r="F80" i="2"/>
  <c r="L80" i="2" s="1"/>
  <c r="F26" i="2"/>
  <c r="L26" i="2" s="1"/>
  <c r="F71" i="2"/>
  <c r="L71" i="2" s="1"/>
  <c r="F70" i="2"/>
  <c r="L70" i="2" s="1"/>
  <c r="F72" i="2"/>
  <c r="L72" i="2" s="1"/>
  <c r="F73" i="2"/>
  <c r="L73" i="2" s="1"/>
  <c r="F25" i="2"/>
  <c r="L25" i="2" s="1"/>
  <c r="F54" i="2"/>
  <c r="L54" i="2" s="1"/>
  <c r="F53" i="2"/>
  <c r="L53" i="2" s="1"/>
  <c r="F55" i="2"/>
  <c r="L55" i="2" s="1"/>
  <c r="F52" i="2"/>
  <c r="L52" i="2" s="1"/>
  <c r="F44" i="2"/>
  <c r="L44" i="2" s="1"/>
  <c r="F45" i="2"/>
  <c r="L45" i="2" s="1"/>
  <c r="F46" i="2"/>
  <c r="L46" i="2" s="1"/>
  <c r="F43" i="2"/>
  <c r="L43" i="2" s="1"/>
  <c r="F34" i="2"/>
  <c r="L34" i="2" s="1"/>
  <c r="F36" i="2"/>
  <c r="L36" i="2" s="1"/>
  <c r="F37" i="2"/>
  <c r="L37" i="2" s="1"/>
  <c r="AI171" i="1"/>
  <c r="AI169" i="1"/>
  <c r="AI167" i="1"/>
  <c r="AF175" i="1"/>
  <c r="AF173" i="1"/>
  <c r="AF171" i="1"/>
  <c r="AF169" i="1"/>
  <c r="AF167" i="1"/>
  <c r="AE169" i="1"/>
  <c r="AE167" i="1"/>
  <c r="AD175" i="1"/>
  <c r="AD173" i="1"/>
  <c r="AD171" i="1"/>
  <c r="AD169" i="1"/>
  <c r="AD167" i="1"/>
  <c r="AB171" i="1"/>
  <c r="AB169" i="1"/>
  <c r="AB167" i="1"/>
  <c r="AA173" i="1"/>
  <c r="AA171" i="1"/>
  <c r="AA169" i="1"/>
  <c r="AA167" i="1"/>
  <c r="Y173" i="1"/>
  <c r="Y171" i="1"/>
  <c r="Y169" i="1"/>
  <c r="Y167" i="1"/>
  <c r="W173" i="1"/>
  <c r="W171" i="1"/>
  <c r="W169" i="1"/>
  <c r="W167" i="1"/>
  <c r="U173" i="1"/>
  <c r="U171" i="1"/>
  <c r="U169" i="1"/>
  <c r="U167" i="1"/>
  <c r="T173" i="1"/>
  <c r="D181" i="2" s="1"/>
  <c r="T171" i="1"/>
  <c r="D180" i="2" s="1"/>
  <c r="T169" i="1"/>
  <c r="D179" i="2" s="1"/>
  <c r="T167" i="1"/>
  <c r="D178" i="2" s="1"/>
  <c r="S173" i="1"/>
  <c r="S171" i="1"/>
  <c r="S169" i="1"/>
  <c r="S167" i="1"/>
  <c r="P175" i="1"/>
  <c r="P173" i="1"/>
  <c r="P171" i="1"/>
  <c r="P169" i="1"/>
  <c r="P167" i="1"/>
  <c r="O173" i="1"/>
  <c r="D141" i="2" s="1"/>
  <c r="O171" i="1"/>
  <c r="D140" i="2" s="1"/>
  <c r="O169" i="1"/>
  <c r="D139" i="2" s="1"/>
  <c r="O167" i="1"/>
  <c r="D138" i="2" s="1"/>
  <c r="M173" i="1"/>
  <c r="M171" i="1"/>
  <c r="M169" i="1"/>
  <c r="M167" i="1"/>
  <c r="I175" i="1"/>
  <c r="I173" i="1"/>
  <c r="I171" i="1"/>
  <c r="I169" i="1"/>
  <c r="I167" i="1"/>
  <c r="H173" i="1"/>
  <c r="H171" i="1"/>
  <c r="H169" i="1"/>
  <c r="H167" i="1"/>
  <c r="G173" i="1"/>
  <c r="G171" i="1"/>
  <c r="G169" i="1"/>
  <c r="G167" i="1"/>
  <c r="D173" i="1"/>
  <c r="D171" i="1"/>
  <c r="D169" i="1"/>
  <c r="D167" i="1"/>
  <c r="C173" i="1"/>
  <c r="C171" i="1"/>
  <c r="C169" i="1"/>
  <c r="C167" i="1"/>
  <c r="B171" i="1"/>
  <c r="B169" i="1"/>
  <c r="B167" i="1"/>
  <c r="A169" i="1"/>
  <c r="A167" i="1"/>
  <c r="D6" i="2"/>
  <c r="F4" i="2" s="1"/>
  <c r="L4" i="2" s="1"/>
  <c r="F207" i="2" l="1"/>
  <c r="L206" i="2"/>
  <c r="F111" i="2"/>
  <c r="L110" i="2"/>
  <c r="F267" i="2"/>
  <c r="L265" i="2"/>
  <c r="F246" i="2"/>
  <c r="F289" i="2"/>
  <c r="F260" i="2"/>
  <c r="F281" i="2"/>
  <c r="F229" i="2"/>
  <c r="D182" i="2"/>
  <c r="F179" i="2" s="1"/>
  <c r="L179" i="2" s="1"/>
  <c r="F191" i="2"/>
  <c r="F173" i="2"/>
  <c r="F200" i="2"/>
  <c r="F238" i="2"/>
  <c r="F129" i="2"/>
  <c r="F65" i="2"/>
  <c r="F164" i="2"/>
  <c r="F104" i="2"/>
  <c r="F220" i="2"/>
  <c r="F152" i="2"/>
  <c r="D142" i="2"/>
  <c r="F141" i="2" s="1"/>
  <c r="L141" i="2" s="1"/>
  <c r="D118" i="2"/>
  <c r="F116" i="2" s="1"/>
  <c r="L116" i="2" s="1"/>
  <c r="F56" i="2"/>
  <c r="F27" i="2"/>
  <c r="F89" i="2"/>
  <c r="F47" i="2"/>
  <c r="F5" i="2"/>
  <c r="F75" i="2"/>
  <c r="F38" i="2"/>
  <c r="F16" i="2"/>
  <c r="F6" i="2" l="1"/>
  <c r="L5" i="2"/>
  <c r="F178" i="2"/>
  <c r="L178" i="2" s="1"/>
  <c r="F181" i="2"/>
  <c r="L181" i="2" s="1"/>
  <c r="F180" i="2"/>
  <c r="L180" i="2" s="1"/>
  <c r="F139" i="2"/>
  <c r="L139" i="2" s="1"/>
  <c r="F140" i="2"/>
  <c r="L140" i="2" s="1"/>
  <c r="F117" i="2"/>
  <c r="L117" i="2" s="1"/>
  <c r="F182" i="2" l="1"/>
  <c r="F118" i="2"/>
  <c r="F142" i="2"/>
</calcChain>
</file>

<file path=xl/sharedStrings.xml><?xml version="1.0" encoding="utf-8"?>
<sst xmlns="http://schemas.openxmlformats.org/spreadsheetml/2006/main" count="1507" uniqueCount="664">
  <si>
    <t>1. Pohlaví</t>
  </si>
  <si>
    <t>2. Ročník</t>
  </si>
  <si>
    <t>3. Finanční výdaje</t>
  </si>
  <si>
    <t>4. Připravenost dist. Výuky</t>
  </si>
  <si>
    <t>5. Technologie</t>
  </si>
  <si>
    <t>6. Komunikační prostředky</t>
  </si>
  <si>
    <t>7. Webová kamera žáci</t>
  </si>
  <si>
    <t>8. Webová kamera učitelé</t>
  </si>
  <si>
    <t>9. Problémy v komunikaci</t>
  </si>
  <si>
    <t>10. Prostředky ke komunikaci s učitelem</t>
  </si>
  <si>
    <t>11. Prostředky ke komunikaci se spolužáky</t>
  </si>
  <si>
    <t>12. Interaktivní aplikace</t>
  </si>
  <si>
    <t>13. Interaktivní akplikace příklady</t>
  </si>
  <si>
    <t>14. Četnost využití aplikací</t>
  </si>
  <si>
    <t>15. Interaktivní aplikace - mladí učitelé</t>
  </si>
  <si>
    <t>16. Způsob předávání nové látky</t>
  </si>
  <si>
    <t>17. Dotazy</t>
  </si>
  <si>
    <t>18. Stíhaly jste úkoly?</t>
  </si>
  <si>
    <t>19. Srozumitelnost komunikace</t>
  </si>
  <si>
    <t>20. Info. o výuce včas</t>
  </si>
  <si>
    <t>21. Čas věnovaný studiu</t>
  </si>
  <si>
    <t>22. Popis testování</t>
  </si>
  <si>
    <t>23. Organizovanost výuky</t>
  </si>
  <si>
    <t>23a. Změny ve výuce</t>
  </si>
  <si>
    <t>24. Dostatečný čas na pauzu</t>
  </si>
  <si>
    <t>25. Klasické, či online vzdělávání?</t>
  </si>
  <si>
    <t>26. Co vám scházelo při výuce</t>
  </si>
  <si>
    <t>27. Kvalita vzdělání</t>
  </si>
  <si>
    <t>28. Doučování</t>
  </si>
  <si>
    <t>29. Příčina doučování</t>
  </si>
  <si>
    <t>30. Negativa distanční výuky</t>
  </si>
  <si>
    <t>31. Pozitiva distanční výuky</t>
  </si>
  <si>
    <t>32. Klasicá výuka vs. Hybridní</t>
  </si>
  <si>
    <t>2,3,4</t>
  </si>
  <si>
    <t>Kahoot!</t>
  </si>
  <si>
    <t>1,2,3,5</t>
  </si>
  <si>
    <t>ústní zkoušení, interaktivní testy (Forms)</t>
  </si>
  <si>
    <t>Osobní kontakt se spolužáky</t>
  </si>
  <si>
    <t>Větší stres, nezvyklá situace, učitelé nevěděli jak k distanční výuce přistoupit.</t>
  </si>
  <si>
    <t>Zlepšení dovedností s IT technikou</t>
  </si>
  <si>
    <t>1,2,6</t>
  </si>
  <si>
    <t>ústní zkoušení, interaktivní testy</t>
  </si>
  <si>
    <t>Přátelé</t>
  </si>
  <si>
    <t>žádný pohyb, každý den probýhal stejně bez přátelské interakce, mnohem více úkolů, úzkost</t>
  </si>
  <si>
    <t>Žádné dojíždění, čas si můžeme sami rozvrhnout</t>
  </si>
  <si>
    <t>1,2,3</t>
  </si>
  <si>
    <t>testy (Forms), ústní zkoušení</t>
  </si>
  <si>
    <t>prostředí školy, strach z testů - do školy jsem se vždy naučila, ale v online výce ne</t>
  </si>
  <si>
    <t>bolest očí a zad (celý den sedět a koukat na PC), nedostatek pohybu, učili jsme s podle mého názoru méně věcí</t>
  </si>
  <si>
    <t>žádná pozitiva</t>
  </si>
  <si>
    <t>ústní zkoušení, testy</t>
  </si>
  <si>
    <t>přímý kontakt s kamarády</t>
  </si>
  <si>
    <t>učitelé chtěli příliš mnoho úkolů za krátký čas, chyběly mi kamarádky</t>
  </si>
  <si>
    <t>mohla jsem se v klidu najíst, nemusela jsem chvátat, dodržování pravidelného režimu stravování, dobrý spánek, mohla jsem si kdykoliv dojít na WC, absence brzkého vstávání (dojíždění), mení stres.</t>
  </si>
  <si>
    <t>kontakt se spolužáky</t>
  </si>
  <si>
    <t>moc úkolů na volný čas</t>
  </si>
  <si>
    <t>snídaně a jídlo obecně v hodinách</t>
  </si>
  <si>
    <t>Kahoot!, Quizlet</t>
  </si>
  <si>
    <t>testy, ústní zkoušení</t>
  </si>
  <si>
    <t>přímý kontakt s učitely/spolužáky</t>
  </si>
  <si>
    <t>složitejší komunikace, přetahování času ve výuce</t>
  </si>
  <si>
    <t>nemusela jsem brzo vstávat</t>
  </si>
  <si>
    <t>přímý kontakt s učitely</t>
  </si>
  <si>
    <t>přetahování 45 minutové vyučovací hodiny</t>
  </si>
  <si>
    <t>nemusela jsem dojíždět</t>
  </si>
  <si>
    <t>interaktivní testy, ústní zkoušení</t>
  </si>
  <si>
    <t>přímý kontakt</t>
  </si>
  <si>
    <t>zhoršená a zdlouhavější komunikace</t>
  </si>
  <si>
    <t>učitelé požadovali mnoho úkolů, které jsme museli plnit ve volném čase</t>
  </si>
  <si>
    <t>Mohla jsem vstávat později</t>
  </si>
  <si>
    <t>zkoušení přes videohovor, testy v MS Forms</t>
  </si>
  <si>
    <t>přednes učitelů</t>
  </si>
  <si>
    <t>v podstatě nic jsem se nenaučil</t>
  </si>
  <si>
    <t>mohl jsem vstávat déle a mohl jsem jíst v hodině</t>
  </si>
  <si>
    <t>testy - Forms, zkoušení s kamerou</t>
  </si>
  <si>
    <t>pořádné vysvětlení látky</t>
  </si>
  <si>
    <t>mnoho úkolů</t>
  </si>
  <si>
    <t>byla jsem doma</t>
  </si>
  <si>
    <t>Testy</t>
  </si>
  <si>
    <t>Ne všechny hodiny byly online</t>
  </si>
  <si>
    <t>nic</t>
  </si>
  <si>
    <t>Špatné připojení - nenaučili jsme se látku pořádně</t>
  </si>
  <si>
    <t>Nemuseli jsme vstávat brzo, větší komfort</t>
  </si>
  <si>
    <t>1,6,9</t>
  </si>
  <si>
    <t>ústní zkoušení, online testy</t>
  </si>
  <si>
    <t>pořádné vysvětlení látky, kontakt se spolužáky</t>
  </si>
  <si>
    <t>těžší pochopení látky, příliš mnoho úkolů</t>
  </si>
  <si>
    <t>mohli jsme si více čas rozvrhnout</t>
  </si>
  <si>
    <t>interaktivní testy, zkoušení se zapnutou webkamerou, testy ve Forms</t>
  </si>
  <si>
    <t>nic mi nescházelo</t>
  </si>
  <si>
    <t>nadměrné množství úkolů a zadání</t>
  </si>
  <si>
    <t>více volného času, možnost se najíst ve 12 hodin doma</t>
  </si>
  <si>
    <t>1,5,6</t>
  </si>
  <si>
    <t>ústní zkoušení, testy online (Forms)</t>
  </si>
  <si>
    <t>kontakt se spolužáky a patřičný pohyb (většinu dne jsme strávili výukou a řešením úkolů u PC)</t>
  </si>
  <si>
    <t>někdy se můžu potýkat s technickými problémy</t>
  </si>
  <si>
    <t>žádná negativa</t>
  </si>
  <si>
    <t>1,2,3,5,6</t>
  </si>
  <si>
    <t>zkoušení s kamerou, testy ve Forms, vyjímečně do sešitu písemky</t>
  </si>
  <si>
    <t>Přímý kontakt s učitely a spolužáky</t>
  </si>
  <si>
    <t>Nechuť cokoliv dělat, když sedím doma</t>
  </si>
  <si>
    <t>Měla jsem čas na snídani</t>
  </si>
  <si>
    <t>Testy v online školním prostředí, ústní zkoušení</t>
  </si>
  <si>
    <t>Kontakt se všemi</t>
  </si>
  <si>
    <t>Málo času na online testy. Malá tolerance při nefungování internetu, nebo při pomalém internetu - velký problém</t>
  </si>
  <si>
    <t>Více času na rodinu a osobní život. Přehlednost úkolů a testů (kdy a co píšeme)</t>
  </si>
  <si>
    <t>1,2,3,6</t>
  </si>
  <si>
    <t>kontakt se spolužáky, pohyb</t>
  </si>
  <si>
    <t>moc úkolů, které se nedaly stíhat, nesrozumitelnost látky</t>
  </si>
  <si>
    <t>prostředí domova - nenervovala jsem se</t>
  </si>
  <si>
    <t>Pohyb</t>
  </si>
  <si>
    <t>Technické problémy, málo pohybu, moc úkolů</t>
  </si>
  <si>
    <t>možnost plánování a time management podle sebe</t>
  </si>
  <si>
    <t>Testy v Formsech, ústní s webkou</t>
  </si>
  <si>
    <t>prostředí školy</t>
  </si>
  <si>
    <t>Větší prostor pro podvody, menší motivace</t>
  </si>
  <si>
    <t>Nemusel jsem dojíždět, úspora času</t>
  </si>
  <si>
    <t>1,4,5,9</t>
  </si>
  <si>
    <t>Zkoušení přes MS Teams přes soukromý hovor s kamerou nebo max někde ve třech, testy byly na omezený čas také na Teams formou Forms</t>
  </si>
  <si>
    <t>lehce jsem ztrácela pozornost nebo usínala</t>
  </si>
  <si>
    <t>podvody studentů</t>
  </si>
  <si>
    <t>mohla jsem si rozvrhnout lépe svůj čas a nemusela jsem být jen doma</t>
  </si>
  <si>
    <t>1,2,6,9</t>
  </si>
  <si>
    <t>Přes soukromý hovor s učitelem se zapnutou kamerou nebo přes Forms</t>
  </si>
  <si>
    <t>Přímý kontakt, spolužáci, rutina</t>
  </si>
  <si>
    <t>omezený kontakt s učiteli</t>
  </si>
  <si>
    <t>pohodlnost</t>
  </si>
  <si>
    <t>1,2,5</t>
  </si>
  <si>
    <t>ústní zkoušení, testy v online školním prostředí - Forms</t>
  </si>
  <si>
    <t>spolužáci, jakási disciplána ve stávání</t>
  </si>
  <si>
    <t>žádný pohyb, nevídala jsem spolužáky, plno předmětů jsem se hůře učila za notebookem</t>
  </si>
  <si>
    <t>1,5,7</t>
  </si>
  <si>
    <t>testy ve forms hlavně, ústní zkoušení s webkamerou</t>
  </si>
  <si>
    <t>kontakt s lidmi</t>
  </si>
  <si>
    <t>neustálé koukání do počítače</t>
  </si>
  <si>
    <t>1,4,6</t>
  </si>
  <si>
    <t>ústní zkoušení</t>
  </si>
  <si>
    <t>občas horší komunikace</t>
  </si>
  <si>
    <t>občasná větší volnost, dobré prostředí</t>
  </si>
  <si>
    <t>testy na omezený čas, zkoušení přes kameru</t>
  </si>
  <si>
    <t>přímý kontakt se spolužáky, menší volnost (úkoly)</t>
  </si>
  <si>
    <t>měla jsem čas na vše podle sebe, nemusela jsem dojíždět</t>
  </si>
  <si>
    <t>prostředí, příliš mnoho úkolů</t>
  </si>
  <si>
    <t>méně hodin, uspořádat si práci, úkoly na odpoledně</t>
  </si>
  <si>
    <t>přímý kontakt s učiteli</t>
  </si>
  <si>
    <t>nedokázal jsem se plně soustředit</t>
  </si>
  <si>
    <t>rozvržení času podle nás</t>
  </si>
  <si>
    <t>interaktivní testy a ústní zkoušení</t>
  </si>
  <si>
    <t>Trávení více času škoulou, zádné vídání spolužáků</t>
  </si>
  <si>
    <t>Nemusela jsem dojíždět</t>
  </si>
  <si>
    <t>testy Forms</t>
  </si>
  <si>
    <t>kontakt</t>
  </si>
  <si>
    <t>málo individuální přístup, nepřehledné úkoly, stres</t>
  </si>
  <si>
    <t>plánování času, pozdější vstávání</t>
  </si>
  <si>
    <t>přímý kontakt se spolužáky</t>
  </si>
  <si>
    <t>nižší soustředěnost na výklad učitele</t>
  </si>
  <si>
    <t>více volného času</t>
  </si>
  <si>
    <t>1,6,9,j</t>
  </si>
  <si>
    <t>instagram, snapchat</t>
  </si>
  <si>
    <t>11j. Prostředky ke komunikaci</t>
  </si>
  <si>
    <t>ústní zkoušení jen v 1 předmětu, jinak byly testy v online prostředí</t>
  </si>
  <si>
    <t>pocit odnést si něco v hlavě z učivo po hodinách (doučovala jsem se spíše ze zápisu z hodin, ne přímo v té hodině)</t>
  </si>
  <si>
    <t>málo času na vypracování testu, neochota dovysvětlit látku některých učitelů, Teams nám zůstaly v této "normální" době a zadávají sem stále úkoly, i když chodíme do školy, krátké hodiny u některých učitelů (10 - 15 min., namísto 45 minut)</t>
  </si>
  <si>
    <t>učitelé se naučili více pracovat v online prostředí</t>
  </si>
  <si>
    <t>1,5,6,9</t>
  </si>
  <si>
    <t>testy zadávali učitelé přes Teams, ústní zkoušení probíhalo pouze u 1 předmětu</t>
  </si>
  <si>
    <t>kontakt se spolužáky, řešení problémů s učitelem někdy bylo trochu obtížnější přes PC</t>
  </si>
  <si>
    <t>horší komunikace s učiteli</t>
  </si>
  <si>
    <t>úkoly jsem mohla dělat kdy jsem chtěla, lépe rozvržený čas</t>
  </si>
  <si>
    <t>Formou testu ve Forms</t>
  </si>
  <si>
    <t>kontakt s kamarády</t>
  </si>
  <si>
    <t>rozvrhnutí učiva během dne</t>
  </si>
  <si>
    <t>Testy online</t>
  </si>
  <si>
    <t>testy ve Forms, ústní zkoušení</t>
  </si>
  <si>
    <t>obědy</t>
  </si>
  <si>
    <t>bylo to nezáživné a nedokázala jsem se plně soustředit, takže jsem se toho moc nenaučila</t>
  </si>
  <si>
    <t>jelikož dojíždím, tak mi distanční výuka ušetřila spoustu času a vyhla jsem se nepříjemným lidem ve škole</t>
  </si>
  <si>
    <t>Kahoot!, Google</t>
  </si>
  <si>
    <t>Testy ve Forms</t>
  </si>
  <si>
    <t>Přímý kontakt se splužáky, živý výklad od učitele</t>
  </si>
  <si>
    <t>úkol, který byl místo online hodiny, my často zabral víc než 45 minut, často učitelé měli problém s technickými znalostmi nebo byl problém s připojením</t>
  </si>
  <si>
    <t>nebylo třeba dojíždět, úkoly jsme si mohli rozvrhnout časově podle sebe</t>
  </si>
  <si>
    <t>Kahoot!, Quizlet, Google</t>
  </si>
  <si>
    <t>ústní zkoušení se zaplou kamerou, testy na počítači (Forms)</t>
  </si>
  <si>
    <t>malé přestávky, moc práce s počítačem, zhoršení zraku, špatná soustředěnost</t>
  </si>
  <si>
    <t>nemuseli jsme dojíždět, práce na počítači, rozvržení úkolů podle naší potřeby, nemuseli jsme se socialozovat.</t>
  </si>
  <si>
    <t>interaktivní testy a někdy také ústní zkoušení</t>
  </si>
  <si>
    <t>Na distanční výuce se učivo hůře chápe, trávila jsem nad učením mnohem více času než když jsme chodili do školy.</t>
  </si>
  <si>
    <t>Naučila jsem se více pracovat s interaktivními aplikacemi</t>
  </si>
  <si>
    <t>interaktivní test, ústní zkoušení</t>
  </si>
  <si>
    <t>nedostatek kontaktu se spolužáky</t>
  </si>
  <si>
    <t>instagram</t>
  </si>
  <si>
    <t>Kahoot!, E-twinning, Quizlet</t>
  </si>
  <si>
    <t>Testy přes MS Forms nebo Word, ústní zkoušení</t>
  </si>
  <si>
    <t>učitelé kontakt s ostatními a přímý výklad osobně ve škole</t>
  </si>
  <si>
    <t>horší kontakt a komunikace s učiteli a spolužáky, škola zabrala mnohem více času, naučili jsme se méně než ve škole</t>
  </si>
  <si>
    <t>Nebyli jsme tak vystresovaní, jak jsme byli v domácím prostředí, byla větší možnost individuálně probírat učivo s učiteli</t>
  </si>
  <si>
    <t>Testy v Teams, ústní zkoušení</t>
  </si>
  <si>
    <t>nedostatečný kontakt se spolužáky a učiteli</t>
  </si>
  <si>
    <t>více osobního času</t>
  </si>
  <si>
    <t>testy online</t>
  </si>
  <si>
    <t>spolužáci</t>
  </si>
  <si>
    <t>méně jsem dával pozor</t>
  </si>
  <si>
    <t>pozdější vstávání, více času na úkoly</t>
  </si>
  <si>
    <t>Kahoot!, Google Classroom</t>
  </si>
  <si>
    <t>interaktivní testy, test na papír, který jsme následně vyfotili a poslali</t>
  </si>
  <si>
    <t>některé úkoly byly zadány na delší dobu nebo trvaly udělat déle než 1 vyučovací hodnu</t>
  </si>
  <si>
    <t>pohodlí domova</t>
  </si>
  <si>
    <t>interaktivní testy</t>
  </si>
  <si>
    <t>Občas jsme neměli hodiny</t>
  </si>
  <si>
    <t>Žádný kontakt se spolužáky a vše jsme si museli tisknout</t>
  </si>
  <si>
    <t>Více času na vše a nemusela jsem sojíždět domů a vstávat brzo</t>
  </si>
  <si>
    <t>testy a ústní zkoušení</t>
  </si>
  <si>
    <t>některé hodiny byly přesunuty a úkoly byly nadmíru</t>
  </si>
  <si>
    <t>přehnaně moc učiva, samovýuka</t>
  </si>
  <si>
    <t>pohodlnost domova</t>
  </si>
  <si>
    <t>bylo více úkolů - jejich vyhotovení přesahovalo 45 minut často jsme museli pracovat do večera</t>
  </si>
  <si>
    <t>mnoho učiva, samovýuka, nezajímavé způsoby výuky učitelů - demotivace ke studiu</t>
  </si>
  <si>
    <t>klasické testy s otázkami</t>
  </si>
  <si>
    <t>školní prostředí, kontakt se spolužáky, učiteli</t>
  </si>
  <si>
    <t>Chybí přímý kontakt s učtelem a spolužáky, složitější dorozumívání s učeteli, spolužáky, menší produktivita než ve škole</t>
  </si>
  <si>
    <t>Nemusím dojíždět do školy, výuka z pohodlí domova</t>
  </si>
  <si>
    <t>1,2,5,6</t>
  </si>
  <si>
    <t>online testy, nebo vytvořené word testy od konkrétního učitele, které jsme museli vyplnit</t>
  </si>
  <si>
    <t>sociální život a dostatečné předání učiva</t>
  </si>
  <si>
    <t>musela jsem přestoupit a dobrovolně si na nové škole zopakovat 3. ročník, nevěděla jsem absolutně nic</t>
  </si>
  <si>
    <t>mohla jsem se vyspat jak dlouho jsem "chtěla"</t>
  </si>
  <si>
    <t>přímý kontakt, lepší komunikace a domluva</t>
  </si>
  <si>
    <t>špatná domluva, vypadávání spojení (internet), málo času na věci školní a na DÚ</t>
  </si>
  <si>
    <t>občas více času sám na svoje věci, nemusíme dojíždět daleko</t>
  </si>
  <si>
    <t>Interaktivní testy, psát na papír, vyfotit, odevzdat fotku testu</t>
  </si>
  <si>
    <t>Přímý kontakt s učiteli</t>
  </si>
  <si>
    <t>Špatná kvalita audia/videa</t>
  </si>
  <si>
    <t>4,6,j</t>
  </si>
  <si>
    <t>zkoušení, testy v Teams Forms</t>
  </si>
  <si>
    <t>mnoho úkolů, dlouho hodiny sezení</t>
  </si>
  <si>
    <t>vstávání, nemusíme do školy ve španém počasí</t>
  </si>
  <si>
    <t>Krátké ústní zkoušení, testy přes Teams, Forms</t>
  </si>
  <si>
    <t>kontakt s kamarádkou</t>
  </si>
  <si>
    <t>dostatek času doma, nemuset dojíždět, nemuset vstávat brzy ráno</t>
  </si>
  <si>
    <t>testy v online školním prostředí</t>
  </si>
  <si>
    <t>změna pořadí a počtu hodin</t>
  </si>
  <si>
    <t>motivace</t>
  </si>
  <si>
    <t>neschopnost používat a využívat internetové prostředí starými učiteli</t>
  </si>
  <si>
    <t>lepší soustředení na testy, látku, zkoušení, žádné dojíždění</t>
  </si>
  <si>
    <t>špatná komunikace s některými učiteli</t>
  </si>
  <si>
    <t>více času na sebe, snaha naučit se mnoho věcí samostatně (pokud učitel nebyl schopen látku pořádně vysvětlit)</t>
  </si>
  <si>
    <t>1,6,j</t>
  </si>
  <si>
    <t>Forms</t>
  </si>
  <si>
    <t>ústní zkoušení, testy v programu, přes úkoly</t>
  </si>
  <si>
    <t>úkoly byly dávány pozdě v odpoledních hodinách, nebo v jiných hodinách obsah byl dlouhý, čas na odpovědi krátký</t>
  </si>
  <si>
    <t>dostatek spánku</t>
  </si>
  <si>
    <t>krátký čas na testy, vysoké nároky</t>
  </si>
  <si>
    <t>1,6,7</t>
  </si>
  <si>
    <t>testy ve forms ústní zkoušení</t>
  </si>
  <si>
    <t>spolužáci, volný čas</t>
  </si>
  <si>
    <t>krátký čas na testy, hodně úkolů, sezení celý den u PC</t>
  </si>
  <si>
    <t>delší spánek</t>
  </si>
  <si>
    <t>zkoušení, online testy</t>
  </si>
  <si>
    <t>přestávky krátké</t>
  </si>
  <si>
    <t>5,6,9</t>
  </si>
  <si>
    <t>zkoušení, testy</t>
  </si>
  <si>
    <t>více času na vlastní aktivity</t>
  </si>
  <si>
    <t>testy ve Forms a ústní zkoušení</t>
  </si>
  <si>
    <t>volný čas</t>
  </si>
  <si>
    <t>nepřiměřeně moc úkolů, celý den strávený u počítače a učení</t>
  </si>
  <si>
    <t>delší spánek, nemusela jsem moc komunikovat osobně</t>
  </si>
  <si>
    <t>MS Forms, zadání v Teamsech</t>
  </si>
  <si>
    <t>Přímý kontakt s učiteli/spolužáky</t>
  </si>
  <si>
    <t>žádný přímý kontakt s učiteli</t>
  </si>
  <si>
    <t>2,3,6</t>
  </si>
  <si>
    <t>MS Forms, zadání v MS Teams</t>
  </si>
  <si>
    <t>přímý kontakt s učiteli/spolužáky</t>
  </si>
  <si>
    <t>ústní zkoušení, testy ve Forms</t>
  </si>
  <si>
    <t>nemusím vstávat tak brzy, stihnu toho více, protože nemusím nikam dojíždět</t>
  </si>
  <si>
    <t>nemuseli jsme brzy ráno vstávat a dojíždět do školy</t>
  </si>
  <si>
    <t>přímý kontakt s učiteli a spolužáky</t>
  </si>
  <si>
    <t>pozdější vstávání</t>
  </si>
  <si>
    <t>1,6,7,j</t>
  </si>
  <si>
    <t>ústní zkoušení v ČJ a D ve dvojcích, při zapnuté kameře vyplňování online testů nebo ofocení výsledků a zaslání učiteli.</t>
  </si>
  <si>
    <t>Občas bylo něco vyjmuto</t>
  </si>
  <si>
    <t>kontakt se spolužáky, poznání se</t>
  </si>
  <si>
    <t>občas mi dělalo problém se pořádně soustředit na hodinu a ne na dělání jiných věcí</t>
  </si>
  <si>
    <t>nemusela jsem denně dojíždět do školy. Byla jsem v pohodlí domova</t>
  </si>
  <si>
    <t>testy ve Formsech nebo na Teamsech, ústní zkoušení</t>
  </si>
  <si>
    <t>kontakt s kamaráda a učiteli</t>
  </si>
  <si>
    <t>moc jsem se neučila, málo času na testy a na úkoly, občas nefungovala wi-fi</t>
  </si>
  <si>
    <t>pozdější vstávání, líbí se mi doma víc než ve škole</t>
  </si>
  <si>
    <t>1,6,7,9</t>
  </si>
  <si>
    <t>1,2,4</t>
  </si>
  <si>
    <t>testy vonline prostředí, ústní zkoušení</t>
  </si>
  <si>
    <t>nemusela jsem dojíždět, výuka v pohodlí domova</t>
  </si>
  <si>
    <t>1,7,9</t>
  </si>
  <si>
    <t>interaktivní testy ve Forms, ústní zkoušení</t>
  </si>
  <si>
    <t>přímý kontakt, možnost rychlého dotazování</t>
  </si>
  <si>
    <t>neuvedeno</t>
  </si>
  <si>
    <t>ústní zkoušení, testy přes Forms zadání</t>
  </si>
  <si>
    <t>přímý kontakt, komunikace, férové jednání</t>
  </si>
  <si>
    <t>psychika, vedomosti</t>
  </si>
  <si>
    <t>klid, čas, prostor na více věcí</t>
  </si>
  <si>
    <t>zkoušení přes webkameru, testy přes Forms</t>
  </si>
  <si>
    <t>přímý kontakt, prostředí doma bylo poté otravné</t>
  </si>
  <si>
    <t>složitější domluva s učiteli, kratší čas na vyplnění testů abychom neopiovali</t>
  </si>
  <si>
    <t>přímý kontakt, prostředí školy</t>
  </si>
  <si>
    <t>více úkolů než obvykle</t>
  </si>
  <si>
    <t>nemuset dojíždět</t>
  </si>
  <si>
    <t>1,5,6,7,9</t>
  </si>
  <si>
    <t>testy, hodně krátké, hodně otázek, zkoušení</t>
  </si>
  <si>
    <t>méně hodin, ale více úkolů</t>
  </si>
  <si>
    <t>spolužáci, soustředění na hodinu</t>
  </si>
  <si>
    <t>nesoustředila jsem se, psala si zápisky jen zřídka, více jsem na školu kašlala</t>
  </si>
  <si>
    <t>nemusím tak brzo vstávat, testy přes počítač, méně hodin</t>
  </si>
  <si>
    <t>ústní zkoušení přes Teams a testy v online školním prostředí</t>
  </si>
  <si>
    <t>málo času na úkoly a testy</t>
  </si>
  <si>
    <t>jsme nemuseli brzo vstávat</t>
  </si>
  <si>
    <t>2,3,5</t>
  </si>
  <si>
    <t>ústní zkoušení, testy Forms</t>
  </si>
  <si>
    <t>některé předměty se přehodily nebo hodina odpadla</t>
  </si>
  <si>
    <t>nemusela jsem dojíždět do školy, plánovala jsem si sama, kdy co udělám</t>
  </si>
  <si>
    <t>ústní zkoušení, dotazy v hodinách, online testy</t>
  </si>
  <si>
    <t>přímý kontakt s lidmi</t>
  </si>
  <si>
    <t>mohla jsem déle spát</t>
  </si>
  <si>
    <t>1,3,5</t>
  </si>
  <si>
    <t>1,4,6,7,9</t>
  </si>
  <si>
    <t>2,3,5,6</t>
  </si>
  <si>
    <t>ústní zkoušení, testy online</t>
  </si>
  <si>
    <t>1,2,3,6,7</t>
  </si>
  <si>
    <t>16,7. Způsob předávání nové látky</t>
  </si>
  <si>
    <t>nahrávky</t>
  </si>
  <si>
    <t>testy (forms), ústní zkoušení (videokonference)</t>
  </si>
  <si>
    <t>moc úkolů</t>
  </si>
  <si>
    <t>spánek</t>
  </si>
  <si>
    <t>1,2,3,5,6,7</t>
  </si>
  <si>
    <t>zápisky</t>
  </si>
  <si>
    <t>testy v teamsech</t>
  </si>
  <si>
    <t>úkoly se posílaly náhodně, někdy i příliš brzy (ráno)</t>
  </si>
  <si>
    <t>kamarádi, vtipné situace</t>
  </si>
  <si>
    <t>velikost úkolů, testů</t>
  </si>
  <si>
    <t>nemuselo se nikam chodit (dojíždění)</t>
  </si>
  <si>
    <t>žádný kontakt s kamarády</t>
  </si>
  <si>
    <t>nemusela jsem tak brzo vstávat</t>
  </si>
  <si>
    <t>testy forms, zadání Teams</t>
  </si>
  <si>
    <t>kontakt se spolužáky, znalosti</t>
  </si>
  <si>
    <t>nedonutila jsem se tak dobře připravit na výuku</t>
  </si>
  <si>
    <t>ldelší spánek, harmonogram dne jsem si mohla trochu upravit</t>
  </si>
  <si>
    <t>testy ve Forms, málo času, aby se neopisovalo</t>
  </si>
  <si>
    <t>kontakt s kamarády, obědy v jidelně</t>
  </si>
  <si>
    <t>žádný přímý kontakt, málo času na vše, úkoly odevzdávány v přesný čas (do školy bych nenesla úkol v 6 večer)</t>
  </si>
  <si>
    <t>Delší spánek, nemusela jsem se nikam připravovat, mohla jsem u toho jíst</t>
  </si>
  <si>
    <t>ústní zkoušení s kamerou, testy Forms, zadání s krátkým časovým limitem</t>
  </si>
  <si>
    <t>motivace se učit, kontakt s lidmi</t>
  </si>
  <si>
    <t>více úkolů, málo času na testy</t>
  </si>
  <si>
    <t>více mimoškolního času, pohodlí domova</t>
  </si>
  <si>
    <t>ústní zkoušení s kamerou, testy Forms, zadání s krátkým časovým limitem na odevzdání</t>
  </si>
  <si>
    <t>motivace se učit, kontakt se spolužáky</t>
  </si>
  <si>
    <t>více mimoškolního času, absence dojíždění, doma je teplo</t>
  </si>
  <si>
    <t>ústní zkoušení, testy ve Forms, ofocování prací a zasílání učiteli</t>
  </si>
  <si>
    <t>kontakt se spolužáky, cesty do školy s kamarády</t>
  </si>
  <si>
    <t>neviděla jsem se se spolužáky, trvalo dlouho než jsem si našla nový systém ve fungování doma (pracovní plocha, vaření jídla,..)</t>
  </si>
  <si>
    <t>měla jsem více času na své koníky, sport, ruční práce, ušetřila jsem čas dopravou do a ze školy</t>
  </si>
  <si>
    <t>občasné nepochopení látky, která by se v prezenční výuce pochopila lépe, nevidění se s kamarády</t>
  </si>
  <si>
    <t>nemusela jsem vstávat brzo a někam se dopravovat</t>
  </si>
  <si>
    <t>testy ve forms, ústní zkoušení</t>
  </si>
  <si>
    <t>občas se prohodily předměty</t>
  </si>
  <si>
    <t>nuda, žádná motivace, žádní kamarádi</t>
  </si>
  <si>
    <t>teplo domova, delší spánek</t>
  </si>
  <si>
    <t>1,4,9</t>
  </si>
  <si>
    <t>testy přes forms, mock krátký čas</t>
  </si>
  <si>
    <t>přímý kontakt se spolužáky a učiteli</t>
  </si>
  <si>
    <t>bylo moc úkolů na krátkou dobu</t>
  </si>
  <si>
    <t>někdy jsme mohli spát déle</t>
  </si>
  <si>
    <t>přesun hodin, zrušení hodiny</t>
  </si>
  <si>
    <t>přímý kontakt s učiteli, sranda</t>
  </si>
  <si>
    <t>chaos (občasný), nefunkčnost techniky</t>
  </si>
  <si>
    <t>žádné dojíždění</t>
  </si>
  <si>
    <t>1,4,6,9</t>
  </si>
  <si>
    <t>testy ve Forms na hodně krátkou dobu, zkoušení s webkamerou</t>
  </si>
  <si>
    <t>jídelna, režim, kontakt s kamarády, celkově sociální kontakt</t>
  </si>
  <si>
    <t>žádný kontakt s kamarády, nudné hodiny</t>
  </si>
  <si>
    <t>testy přes forms s 5 minutovým časovým limitem, zkoušení s webkamerou</t>
  </si>
  <si>
    <t>kontakt s kamarády, komunikace s učiteli</t>
  </si>
  <si>
    <t>málo času na testy, pořád probíhaly nějaké technické problémy, nechtělo se mi doma nic dělat</t>
  </si>
  <si>
    <t>ústní zkoušení, google forms testy, psaní na papír</t>
  </si>
  <si>
    <t>přehazování hodin</t>
  </si>
  <si>
    <t>malá snaha od učitelů (chtěli toho po nás moc a sami vše nedělali)</t>
  </si>
  <si>
    <t>ústní zkoušení, google Forms testy, testy na papír</t>
  </si>
  <si>
    <t>přehazování hodiny</t>
  </si>
  <si>
    <t>kontakt s kamarády, socializace</t>
  </si>
  <si>
    <t>malá snaha od učitelů (chtěli toho po nás hodně a sami nic nedělali), málo jsem se snažila (nesoustředila jsem se), žádný kontakt s lidmi</t>
  </si>
  <si>
    <t>Kahoot!, Nearpod</t>
  </si>
  <si>
    <t>testy ve Forms (většinou)</t>
  </si>
  <si>
    <t>nebaví mě koukat 7 hodin do prázdný obrazovky</t>
  </si>
  <si>
    <t>Pokud někdo tvrdí že distanční výuka je dobrá, tak nechápu proč chodí na střední! Když je to baví, tak sedí doma 24/7.</t>
  </si>
  <si>
    <t>interaktivní testy ve Forms, ústní zkoušení, vypracovat test a odeslat ho</t>
  </si>
  <si>
    <t>neporozumění látce, spousta úkolů, sezení celý den u PC</t>
  </si>
  <si>
    <t>pozdní vstávání, žádné vypravování</t>
  </si>
  <si>
    <t>ústní zkoušení s kamerou, testy ve Formsech a testy na odevzdání do zadání v teamsech</t>
  </si>
  <si>
    <t>motivace k učení</t>
  </si>
  <si>
    <t>učitel nezná tempo. Žáci se bojí odpovídat, testy jsou občas nesrozumitelné, krátký čas na vyplnění testů</t>
  </si>
  <si>
    <t>Při výuce můžu dělat i jiné věci</t>
  </si>
  <si>
    <t>Testování pomocí Forms, ústní zkoušení s kamerou</t>
  </si>
  <si>
    <t>motivace k tomu se učit</t>
  </si>
  <si>
    <t>vstávání 5 minut před hodinou, nemuseli jsme se nikam dopravovat</t>
  </si>
  <si>
    <t>Kahoot! Google, Nearpod</t>
  </si>
  <si>
    <t>Ústní zkoušení, testy online v teams, splnění úkolů</t>
  </si>
  <si>
    <t>vysvětlení ve škole - matematika, kontakt se spolužáky</t>
  </si>
  <si>
    <t>špatné pochopení látky, málo času na testy</t>
  </si>
  <si>
    <t>možnost být doma, chodit na brigády</t>
  </si>
  <si>
    <t>1,4,5,6,9</t>
  </si>
  <si>
    <t>méně jsem se toho naučila, žádný kontakt s učiteli ani s žáky mimo výuku</t>
  </si>
  <si>
    <t>mohu vstávat dýl, měla jsem více času na sebe</t>
  </si>
  <si>
    <t>interaktivní testy (Forms, ústní zkoušení</t>
  </si>
  <si>
    <t>vstávání déle, můžu si učivo doma lépe promyslet</t>
  </si>
  <si>
    <t>zkoušení přes kameru, testy - Forms</t>
  </si>
  <si>
    <t>v pohodlí domova</t>
  </si>
  <si>
    <t>ústní zkoušení, testy online v Teams</t>
  </si>
  <si>
    <t>byly delší hodiny, nebyly moc dlouhé přestávky</t>
  </si>
  <si>
    <t>hodně předmětů ani nebyly, když ano, dopředu nebylo oznámeno, někdy předměty byly v jiný čas a nebylo oznámeno</t>
  </si>
  <si>
    <t>režim, kontakt s učeiteli a spolužáky</t>
  </si>
  <si>
    <t>hodiny nemají režim, nekončí a nezačíná se kdy by mělo</t>
  </si>
  <si>
    <t>nemuseli jsme docházet do školy, když nebyly hodiny, měli jsme volný čas na osobní věci</t>
  </si>
  <si>
    <t>více úkolů v Teams</t>
  </si>
  <si>
    <t>více času na vlastní věci</t>
  </si>
  <si>
    <t>ústní zkoušení (důležité předměty), online testy (ostatní předměty)</t>
  </si>
  <si>
    <t>kontakt s učiteli a spolužáky, tělocvik</t>
  </si>
  <si>
    <t>v odborných předmětech jsme se toho naučili méně, než kdybychom chodili do školy</t>
  </si>
  <si>
    <t>naučila jsem se spolupracovat s učebnicemi, když byl úkol do předmětu místo vysílání hodiny, obvykle jsem ho udělala rychleji, než za 45 minut = více času pro mě</t>
  </si>
  <si>
    <t>1,5,6,9,j</t>
  </si>
  <si>
    <t>snapchat</t>
  </si>
  <si>
    <t>kontakt se spolužáky a učiteli, motivace</t>
  </si>
  <si>
    <t>nemohla jsem se donutit učit, učitelé tolik nechápali problémy žáků</t>
  </si>
  <si>
    <t>více času, více odpočinku, pohodlnější</t>
  </si>
  <si>
    <t>ústní zkoušení a testy ve Forms</t>
  </si>
  <si>
    <t>čas na některé testy</t>
  </si>
  <si>
    <t>špatné internetové spojení</t>
  </si>
  <si>
    <t>více času pro sebe</t>
  </si>
  <si>
    <t>asi nic</t>
  </si>
  <si>
    <t>hodně času na život celkově</t>
  </si>
  <si>
    <t>měli jsme méně hodin</t>
  </si>
  <si>
    <t>přímý kontakt se polužáky a učiteli</t>
  </si>
  <si>
    <t>nesoustředění, nepřímý kontakt, podvádění při testech, neučila jsem se, moc úkolů</t>
  </si>
  <si>
    <t>více času na sebe</t>
  </si>
  <si>
    <t>kontakt se spolužáky, velké množství úkolů</t>
  </si>
  <si>
    <t>velké množství úkolů</t>
  </si>
  <si>
    <t>j</t>
  </si>
  <si>
    <t>nekomunikoval</t>
  </si>
  <si>
    <t>Kahoot!, Flashcards</t>
  </si>
  <si>
    <t>testy skrze Teams při hovoru</t>
  </si>
  <si>
    <t>Dotace hodin byla nižší, hodiny byly nahrazeny úkoly. Když už hodiny byly podle rozvrhu, tak byly přestávky téměř neexistentní.</t>
  </si>
  <si>
    <t>odtrženost, více práce a ve výsledku mnohem méně výsledků, učitelé navzájem nevěděli, jak a co nám zadávají, takže nás občas zahltili do bodu, kdy práce bylo do noci</t>
  </si>
  <si>
    <t>pohodlné oblečení a kvalitní židle, hlazení psa, klid od třídního kolektivu</t>
  </si>
  <si>
    <t>donucení k učení, kontakt s učiteli</t>
  </si>
  <si>
    <t>méně kontaktu s učiteli, menší názornost, menší motivace k učení</t>
  </si>
  <si>
    <t>interaktivní testy, ústní zkoušení, vyfocení papíru s vypracovaným testem</t>
  </si>
  <si>
    <t>přímý kontakt s učiteli/spolužáky, nemohla jsem se inhned na něco zeptat, neměla jsem motivaci k učení</t>
  </si>
  <si>
    <t>problémy s kontaktováním a připojením, minimální efektivita (neučila jsem se)</t>
  </si>
  <si>
    <t>úkoly jsem si mohla lépe rozvhrhnout, učení mi zabralo méně času</t>
  </si>
  <si>
    <t>Některé hodiny nebyly vůbec, nebo byly místo nich zadání.</t>
  </si>
  <si>
    <t>všechno :D</t>
  </si>
  <si>
    <t>Vadilo mi všechno :D</t>
  </si>
  <si>
    <t>Pohodlí domova</t>
  </si>
  <si>
    <t>ústní zkoušení, testy (FORMS)</t>
  </si>
  <si>
    <t>méně znalostí než ve škole</t>
  </si>
  <si>
    <t>problémy s přípojením, kontakt se spolužáky, velké množství úkolů, méně věcí jsem se naučila</t>
  </si>
  <si>
    <t>1,5,9</t>
  </si>
  <si>
    <t>ústní zkoušení, interaktivní testy ve Forms</t>
  </si>
  <si>
    <t>na dálku se nikdy nestihlo tolik věcí, jako normálně ve škole</t>
  </si>
  <si>
    <t>nemusel jsem vstávat tak brzo</t>
  </si>
  <si>
    <t>kontakt s učiteli</t>
  </si>
  <si>
    <t>nemusel jsem dojíždět a měl jsem tedy více volného času</t>
  </si>
  <si>
    <t>přímý kontakt s učiteli i spolžáky</t>
  </si>
  <si>
    <t>nedokázala jsem se tolik soustředit jak ve škole</t>
  </si>
  <si>
    <t>pohodlnější režim, nemusela jsem dojíždět více jsem stíhala</t>
  </si>
  <si>
    <t>interaktivní testy a zkoušení</t>
  </si>
  <si>
    <t>často jsme neměli hodiny</t>
  </si>
  <si>
    <t>úkoly, menší přestávky</t>
  </si>
  <si>
    <t>volní čas, protože jsem nemusela čekat na autobus (dojíždění)</t>
  </si>
  <si>
    <t>online testy, zkoušení na kameře</t>
  </si>
  <si>
    <t>stíhal jsem chodit do práce a vydělávat</t>
  </si>
  <si>
    <t>Kahoot!, Interaktivní tabule, Quizlet</t>
  </si>
  <si>
    <t>ústní zkoušení, testy - Forms</t>
  </si>
  <si>
    <t>vynechávání hodin, ať už díky prezenčnímu zadání a nebo výpadek komunikace, či zapomenutí na hodinu</t>
  </si>
  <si>
    <t>přímý kontakt s učiteli/spolužáky, větší soustředěnost</t>
  </si>
  <si>
    <t>neprobrali jsme tolik látky, jako bychom probrali ve škole, nebyla nám věnována taková pozornost, jako je normálně</t>
  </si>
  <si>
    <t>instagram,imessage</t>
  </si>
  <si>
    <t>Kahoot!, Forms</t>
  </si>
  <si>
    <t>úkoly</t>
  </si>
  <si>
    <t>zavolali jsme si s učiteli a zkoušeli nás se zapnutými webkamerami, písemné testy přes Forms nebo Word</t>
  </si>
  <si>
    <t>udržení pozornosti</t>
  </si>
  <si>
    <t>nedokázala jsem udržet pozornost a dělala jsem jiné věci, takže jsem pozadu</t>
  </si>
  <si>
    <t>čas na sebe a na mé zájmy</t>
  </si>
  <si>
    <t>ústní zkoušení se zapnutými kamerami, testy MS Forms</t>
  </si>
  <si>
    <t>byly delší pauzy mezi hodinami</t>
  </si>
  <si>
    <t>přisuzuji výuce, že se mi kvůli ní rozjela slabá forma epilepsie</t>
  </si>
  <si>
    <t>absence dojíždění do školy</t>
  </si>
  <si>
    <t>Kahoot!, různé webové aplikace</t>
  </si>
  <si>
    <t>testy a zkoušení</t>
  </si>
  <si>
    <t>testy, zkoušení na kameru</t>
  </si>
  <si>
    <t>kratší hodiny</t>
  </si>
  <si>
    <t>Photomath</t>
  </si>
  <si>
    <t>6,9,j</t>
  </si>
  <si>
    <t>Facetime</t>
  </si>
  <si>
    <t>testy v teamsech, ústní zkoušení, videohovor a zadání testu v souborech</t>
  </si>
  <si>
    <t>rychlejší reakce nás i učitelů k danému tématu, když se vyskytlo nedorozumění</t>
  </si>
  <si>
    <t>méně pozornosti učivu, moc zadaných úkolů</t>
  </si>
  <si>
    <t>více času doma a na své koníčky (kdyby nebylo tolik úkolů), spánek lepší (dojíždím)</t>
  </si>
  <si>
    <t>testy v teamsech, ústní zkoušení</t>
  </si>
  <si>
    <t>velké množství úkolů, zbytečně náročné testy, nedalo se pořádně soustředit na výuku</t>
  </si>
  <si>
    <t>delší doba spánku</t>
  </si>
  <si>
    <t>Kontakt s učiteli/spolužáky</t>
  </si>
  <si>
    <t>chybí kontakt žáka a učitele</t>
  </si>
  <si>
    <t>zkoušení, písemná práce s webkamerou, Forms testy</t>
  </si>
  <si>
    <t>Webové stránky</t>
  </si>
  <si>
    <t>ústní zkoušení, testy, písemky</t>
  </si>
  <si>
    <t>nic (kamarádi)</t>
  </si>
  <si>
    <t>čas</t>
  </si>
  <si>
    <t>interaktivní testy probíhaly ve Forms a zkoušení s kamerou</t>
  </si>
  <si>
    <t>kontakt s učiteli a spolužáky</t>
  </si>
  <si>
    <t>ústní zkoušení s webkamerou, testy ve Forms, testy do zadání v MS Teams</t>
  </si>
  <si>
    <t>učitelé přetahovali 45 minut, úkolů bylo moc (ve standardní hodině bychom to nestihli)</t>
  </si>
  <si>
    <t>lepší organizace vlastního času</t>
  </si>
  <si>
    <t>žádný kontakt s učiteli a spolužáky, horší porozumění látky</t>
  </si>
  <si>
    <t>4,6,9</t>
  </si>
  <si>
    <t>Word testy, ústní zkoušení, Teams aplikace (testy)</t>
  </si>
  <si>
    <t>ústní zkoušení při zapnuté kameře, testy se zapnutou kamerou</t>
  </si>
  <si>
    <t>nutkání ingnorovat hodiny (ztráta pozornosti)</t>
  </si>
  <si>
    <t>špatné spojení</t>
  </si>
  <si>
    <t>učitelé měli pocit, že nic neděláme, a tak nám dávali spoustu úkolů</t>
  </si>
  <si>
    <t>pouze jsem se mohli lepe vyspat</t>
  </si>
  <si>
    <t>spolužáci, studentský život</t>
  </si>
  <si>
    <t>nesoustředěnost, samota</t>
  </si>
  <si>
    <t>pohodlnost, více času</t>
  </si>
  <si>
    <t>kontakt se spolužáky, přímé vysvětlení učiteli</t>
  </si>
  <si>
    <t>nesoustředěnost</t>
  </si>
  <si>
    <t>více času pro důležitější předměty</t>
  </si>
  <si>
    <t>testy s webkamerou, online zkoušení</t>
  </si>
  <si>
    <t>hodně úkolů, více než ve škole</t>
  </si>
  <si>
    <t>včas doma, nemusela jsem dojíždět</t>
  </si>
  <si>
    <t>to že bylo velmi těžké udržet pozornost a i to že učitelé k distančce měli pasivní přístup</t>
  </si>
  <si>
    <t>1,2,3,4</t>
  </si>
  <si>
    <t>zkoušení, testy ve Forms, nafocené testy</t>
  </si>
  <si>
    <t>soustředěnost</t>
  </si>
  <si>
    <t>testy přes Teams nebo přes word apod.</t>
  </si>
  <si>
    <t>chyběli mi spolužáci</t>
  </si>
  <si>
    <t>Pohlaví</t>
  </si>
  <si>
    <t>Muž</t>
  </si>
  <si>
    <t>Žena</t>
  </si>
  <si>
    <t>Celkem</t>
  </si>
  <si>
    <t>druhý ročník</t>
  </si>
  <si>
    <t>třetí ročník</t>
  </si>
  <si>
    <t>ženy</t>
  </si>
  <si>
    <t>muži</t>
  </si>
  <si>
    <t>čtvrtý ročník</t>
  </si>
  <si>
    <t>Ano</t>
  </si>
  <si>
    <t>Spíše ano</t>
  </si>
  <si>
    <t>Spíš ne</t>
  </si>
  <si>
    <t>Ne</t>
  </si>
  <si>
    <t>Počítač</t>
  </si>
  <si>
    <t>Notebook</t>
  </si>
  <si>
    <t>Smartphone</t>
  </si>
  <si>
    <t>Tablet</t>
  </si>
  <si>
    <t>MS Teams</t>
  </si>
  <si>
    <t>Vždy</t>
  </si>
  <si>
    <t>Často</t>
  </si>
  <si>
    <t>Občas</t>
  </si>
  <si>
    <t>Zřídka</t>
  </si>
  <si>
    <t>Nikdy</t>
  </si>
  <si>
    <t>Souhlasím</t>
  </si>
  <si>
    <t>Spíše souhlasím</t>
  </si>
  <si>
    <t>Nevím</t>
  </si>
  <si>
    <t>Spíše nesouhlasím</t>
  </si>
  <si>
    <t>Nesouhlasím</t>
  </si>
  <si>
    <t>Spíše ne</t>
  </si>
  <si>
    <t>Klasická výuka</t>
  </si>
  <si>
    <t>Hybridní výuka</t>
  </si>
  <si>
    <t>Je mi to jedno</t>
  </si>
  <si>
    <t>Klasické vzdělávání ve škole</t>
  </si>
  <si>
    <t>Online výuka</t>
  </si>
  <si>
    <t>MS teams</t>
  </si>
  <si>
    <t>Zoom</t>
  </si>
  <si>
    <t>Google Meet</t>
  </si>
  <si>
    <t>Discord</t>
  </si>
  <si>
    <t>E-Mail</t>
  </si>
  <si>
    <t>Facebook (messenger)</t>
  </si>
  <si>
    <t>WhatsApp</t>
  </si>
  <si>
    <t>Skype</t>
  </si>
  <si>
    <t>Telefon (klasický hovor/SMS)</t>
  </si>
  <si>
    <t>Jiné:</t>
  </si>
  <si>
    <t>Jiné</t>
  </si>
  <si>
    <t>1,5,9 - telefon</t>
  </si>
  <si>
    <t>Quizlet</t>
  </si>
  <si>
    <t>Ostatní</t>
  </si>
  <si>
    <t>Instagram</t>
  </si>
  <si>
    <t>Ústní zkoušení</t>
  </si>
  <si>
    <t>Interaktivní testy</t>
  </si>
  <si>
    <t>Čistý přednes</t>
  </si>
  <si>
    <t>Prezentace</t>
  </si>
  <si>
    <t>Videa</t>
  </si>
  <si>
    <t>Pokusy</t>
  </si>
  <si>
    <t>Vlastní materiály</t>
  </si>
  <si>
    <t>Naskenované učební texty</t>
  </si>
  <si>
    <t>Počet respondentů</t>
  </si>
  <si>
    <t>Ročník studia</t>
  </si>
  <si>
    <t>Druhý</t>
  </si>
  <si>
    <t>Třetí</t>
  </si>
  <si>
    <t>Čtvrtý</t>
  </si>
  <si>
    <t>Finanční výdaje</t>
  </si>
  <si>
    <t>Připravenost distanční výuky</t>
  </si>
  <si>
    <t>Počet odpovědí</t>
  </si>
  <si>
    <t>Zapnutá webkamera - žáci</t>
  </si>
  <si>
    <t>Zapnutá webkamera - učitelé</t>
  </si>
  <si>
    <t>Frekventovanost problémů v komunikaci</t>
  </si>
  <si>
    <t>Prostředky využité pro komunikaci s učitelem</t>
  </si>
  <si>
    <t>E-mail</t>
  </si>
  <si>
    <t>Telefon</t>
  </si>
  <si>
    <t>Prostředky využité pro komunikaci se spolužáky</t>
  </si>
  <si>
    <t>Prostředky využité ke komunikaci se spolužáky - jiné</t>
  </si>
  <si>
    <t>Využití interaktivních aplikací</t>
  </si>
  <si>
    <t>Ne/Spíše ne</t>
  </si>
  <si>
    <t>ano/Spíše ano</t>
  </si>
  <si>
    <t>Četnost využití interaktivních aplikací</t>
  </si>
  <si>
    <t>Interaktivní aplikace využívají spíše mladší učitelé</t>
  </si>
  <si>
    <t>Naskenované texty</t>
  </si>
  <si>
    <t>Prostor pro dotazy</t>
  </si>
  <si>
    <t>Dostatek času na úkoly (poznámky, příklady apod.)</t>
  </si>
  <si>
    <t>Informace o výuce předávány včas</t>
  </si>
  <si>
    <t>Více času věnovaného studiu než obvykle</t>
  </si>
  <si>
    <t>Výuka organizována dle rozvrhu</t>
  </si>
  <si>
    <t>Dostatečný čas na pauzu mezi předměty</t>
  </si>
  <si>
    <t>Čemu dáváte více přednost?</t>
  </si>
  <si>
    <t>Kvalita vzdělání při distanční výuce</t>
  </si>
  <si>
    <t>Doučování v době distanční výuky a po ní</t>
  </si>
  <si>
    <t>Distanční výuka příčinou doučování</t>
  </si>
  <si>
    <t>Jakému typu výuky byste dali přednost?</t>
  </si>
  <si>
    <t>Procento</t>
  </si>
  <si>
    <t>Procentní vyjádření</t>
  </si>
  <si>
    <t>Muži</t>
  </si>
  <si>
    <t>Ženy</t>
  </si>
  <si>
    <t>Zařízení využitá při distanční výuce</t>
  </si>
  <si>
    <t>Srozumitelná komunikace s učiteli</t>
  </si>
  <si>
    <t>Forma testování nabytých znalostí</t>
  </si>
  <si>
    <t>Největší vnímaná pozitiva online výuky</t>
  </si>
  <si>
    <t>Největší vnímaná negativa online výuky</t>
  </si>
  <si>
    <t>Co respondentům nejvíce scházelo při distanční výuce</t>
  </si>
  <si>
    <t>Přímý kontakt se spolužáky</t>
  </si>
  <si>
    <t>Nic</t>
  </si>
  <si>
    <t>Motivace/soustředění</t>
  </si>
  <si>
    <t>Prostředí školy/režim</t>
  </si>
  <si>
    <t>Žádná negativa</t>
  </si>
  <si>
    <t>Krátký čas na testy</t>
  </si>
  <si>
    <t>Mnoho úkolů</t>
  </si>
  <si>
    <t>Neporozumění látce</t>
  </si>
  <si>
    <t>Pohyb (sezení u PC)</t>
  </si>
  <si>
    <t>Kratší/delší hodiny (krátké přestávky)</t>
  </si>
  <si>
    <t>Problémy s komunikací</t>
  </si>
  <si>
    <t>Žádná pozitiva</t>
  </si>
  <si>
    <t>Nemuset dojíždět do školy</t>
  </si>
  <si>
    <t>Více času na úkoly/své věci</t>
  </si>
  <si>
    <t>Domácí prostředí</t>
  </si>
  <si>
    <t>Pravidelná snídaně</t>
  </si>
  <si>
    <t>Pozdější vstávání/delší spánek</t>
  </si>
  <si>
    <t>-</t>
  </si>
  <si>
    <t>Způsob předávání nové látky</t>
  </si>
  <si>
    <t>Interaktivní aplikace využité při výuce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</si>
</sst>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??"/>
    <numFmt numFmtId="165" formatCode="??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0" xfId="0" applyNumberFormat="1"/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9" fontId="0" fillId="0" borderId="11" xfId="1" applyFont="1" applyBorder="1" applyAlignment="1">
      <alignment horizontal="center" vertical="center"/>
    </xf>
    <xf numFmtId="9" fontId="0" fillId="0" borderId="21" xfId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 inden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9" fontId="0" fillId="0" borderId="14" xfId="1" applyFont="1" applyBorder="1" applyAlignment="1">
      <alignment horizontal="center" vertical="center"/>
    </xf>
    <xf numFmtId="9" fontId="0" fillId="0" borderId="15" xfId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9" fontId="0" fillId="0" borderId="20" xfId="1" applyFont="1" applyBorder="1" applyAlignment="1">
      <alignment horizontal="center" vertical="center"/>
    </xf>
    <xf numFmtId="9" fontId="0" fillId="0" borderId="21" xfId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indent="1"/>
    </xf>
    <xf numFmtId="0" fontId="1" fillId="2" borderId="6" xfId="0" applyFont="1" applyFill="1" applyBorder="1" applyAlignment="1">
      <alignment horizontal="left" vertical="center" indent="1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9" fontId="2" fillId="3" borderId="9" xfId="1" applyFont="1" applyFill="1" applyBorder="1" applyAlignment="1">
      <alignment horizontal="center" vertical="center"/>
    </xf>
    <xf numFmtId="9" fontId="2" fillId="3" borderId="6" xfId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9" fontId="0" fillId="0" borderId="22" xfId="1" applyFont="1" applyBorder="1" applyAlignment="1">
      <alignment horizontal="center" vertical="center"/>
    </xf>
    <xf numFmtId="9" fontId="0" fillId="0" borderId="17" xfId="1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 indent="1"/>
    </xf>
    <xf numFmtId="0" fontId="1" fillId="2" borderId="15" xfId="0" applyFont="1" applyFill="1" applyBorder="1" applyAlignment="1">
      <alignment horizontal="left" vertical="center" wrapText="1" indent="1"/>
    </xf>
    <xf numFmtId="0" fontId="1" fillId="2" borderId="18" xfId="0" applyFont="1" applyFill="1" applyBorder="1" applyAlignment="1">
      <alignment horizontal="left" vertical="center" wrapText="1" indent="1"/>
    </xf>
    <xf numFmtId="0" fontId="1" fillId="2" borderId="21" xfId="0" applyFont="1" applyFill="1" applyBorder="1" applyAlignment="1">
      <alignment horizontal="left" vertical="center" wrapText="1" indent="1"/>
    </xf>
    <xf numFmtId="164" fontId="0" fillId="0" borderId="16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0" fillId="0" borderId="30" xfId="0" applyNumberFormat="1" applyBorder="1" applyAlignment="1">
      <alignment horizontal="center" vertical="center"/>
    </xf>
    <xf numFmtId="164" fontId="0" fillId="0" borderId="34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9" fontId="0" fillId="0" borderId="24" xfId="1" applyFont="1" applyBorder="1" applyAlignment="1">
      <alignment horizontal="center" vertical="center"/>
    </xf>
    <xf numFmtId="9" fontId="0" fillId="0" borderId="11" xfId="1" applyFont="1" applyBorder="1" applyAlignment="1">
      <alignment horizontal="center" vertical="center"/>
    </xf>
    <xf numFmtId="0" fontId="1" fillId="2" borderId="26" xfId="0" applyFont="1" applyFill="1" applyBorder="1" applyAlignment="1">
      <alignment horizontal="left" vertical="center" wrapText="1" indent="1"/>
    </xf>
    <xf numFmtId="0" fontId="1" fillId="2" borderId="27" xfId="0" applyFont="1" applyFill="1" applyBorder="1" applyAlignment="1">
      <alignment horizontal="left" vertical="center" wrapText="1" indent="1"/>
    </xf>
    <xf numFmtId="164" fontId="0" fillId="0" borderId="28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164" fontId="2" fillId="3" borderId="5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5" fontId="0" fillId="0" borderId="28" xfId="0" applyNumberFormat="1" applyBorder="1" applyAlignment="1">
      <alignment horizontal="center" vertical="center"/>
    </xf>
    <xf numFmtId="165" fontId="0" fillId="0" borderId="29" xfId="0" applyNumberForma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165" fontId="0" fillId="0" borderId="22" xfId="0" applyNumberForma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165" fontId="0" fillId="0" borderId="36" xfId="0" applyNumberFormat="1" applyBorder="1" applyAlignment="1">
      <alignment horizontal="center" vertical="center"/>
    </xf>
    <xf numFmtId="165" fontId="0" fillId="0" borderId="37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4" fontId="2" fillId="3" borderId="35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F6877E"/>
      <color rgb="FF2FD97C"/>
      <color rgb="FFFF2F2F"/>
      <color rgb="FFFF4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Pohlaví</a:t>
            </a:r>
            <a:r>
              <a:rPr lang="cs-CZ" baseline="0"/>
              <a:t> respondentů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uzavrene_otazky!$L$3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09B-4B93-AD64-BC0D84F4F2E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uzavrene_otazky!$K$4:$K$5</c:f>
              <c:strCache>
                <c:ptCount val="2"/>
                <c:pt idx="0">
                  <c:v>Muži</c:v>
                </c:pt>
                <c:pt idx="1">
                  <c:v>Ženy</c:v>
                </c:pt>
              </c:strCache>
            </c:strRef>
          </c:cat>
          <c:val>
            <c:numRef>
              <c:f>uzavrene_otazky!$L$4:$L$5</c:f>
              <c:numCache>
                <c:formatCode>0%</c:formatCode>
                <c:ptCount val="2"/>
                <c:pt idx="0">
                  <c:v>0.23456790123456789</c:v>
                </c:pt>
                <c:pt idx="1">
                  <c:v>0.76543209876543206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B-4B93-AD64-BC0D84F4F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91162096"/>
        <c:axId val="1791160432"/>
      </c:barChart>
      <c:catAx>
        <c:axId val="179116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91160432"/>
        <c:crosses val="autoZero"/>
        <c:auto val="1"/>
        <c:lblAlgn val="ctr"/>
        <c:lblOffset val="100"/>
        <c:noMultiLvlLbl val="0"/>
      </c:catAx>
      <c:valAx>
        <c:axId val="1791160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91162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Ročník ve kterém se respondenti nachází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uzavrene_otazky!$L$12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455-420E-A797-C34ACCD7C74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455-420E-A797-C34ACCD7C74A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455-420E-A797-C34ACCD7C74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uzavrene_otazky!$K$13:$K$15</c:f>
              <c:strCache>
                <c:ptCount val="3"/>
                <c:pt idx="0">
                  <c:v>Druhý</c:v>
                </c:pt>
                <c:pt idx="1">
                  <c:v>Třetí</c:v>
                </c:pt>
                <c:pt idx="2">
                  <c:v>Čtvrtý</c:v>
                </c:pt>
              </c:strCache>
            </c:strRef>
          </c:cat>
          <c:val>
            <c:numRef>
              <c:f>uzavrene_otazky!$L$13:$L$15</c:f>
              <c:numCache>
                <c:formatCode>0%</c:formatCode>
                <c:ptCount val="3"/>
                <c:pt idx="0">
                  <c:v>0.32098765432098764</c:v>
                </c:pt>
                <c:pt idx="1">
                  <c:v>0.35802469135802467</c:v>
                </c:pt>
                <c:pt idx="2">
                  <c:v>0.32098765432098764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55-420E-A797-C34ACCD7C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0880672"/>
        <c:axId val="1720895232"/>
      </c:barChart>
      <c:catAx>
        <c:axId val="1720880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95232"/>
        <c:crosses val="autoZero"/>
        <c:auto val="1"/>
        <c:lblAlgn val="ctr"/>
        <c:lblOffset val="100"/>
        <c:noMultiLvlLbl val="0"/>
      </c:catAx>
      <c:valAx>
        <c:axId val="172089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80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baseline="0"/>
              <a:t>Mimořádné náklady při distanční výuce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uzavrene_otazky!$L$22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C0F-470F-AC65-F60782411898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C0F-470F-AC65-F60782411898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C0F-470F-AC65-F60782411898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C0F-470F-AC65-F607824118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uzavrene_otazky!$K$23:$K$26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uzavrene_otazky!$L$23:$L$26</c:f>
              <c:numCache>
                <c:formatCode>0%</c:formatCode>
                <c:ptCount val="4"/>
                <c:pt idx="0">
                  <c:v>0.14814814814814814</c:v>
                </c:pt>
                <c:pt idx="1">
                  <c:v>0.1419753086419753</c:v>
                </c:pt>
                <c:pt idx="2">
                  <c:v>0.25308641975308643</c:v>
                </c:pt>
                <c:pt idx="3">
                  <c:v>0.4567901234567901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0F-470F-AC65-F60782411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0899392"/>
        <c:axId val="1720901888"/>
      </c:barChart>
      <c:catAx>
        <c:axId val="172089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901888"/>
        <c:crosses val="autoZero"/>
        <c:auto val="1"/>
        <c:lblAlgn val="ctr"/>
        <c:lblOffset val="100"/>
        <c:noMultiLvlLbl val="0"/>
      </c:catAx>
      <c:valAx>
        <c:axId val="172090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99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Připravenost</a:t>
            </a:r>
            <a:r>
              <a:rPr lang="cs-CZ" baseline="0"/>
              <a:t> respondentů na distanční výuku</a:t>
            </a:r>
            <a:endParaRPr lang="cs-CZ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uzavrene_otazky!$L$33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5BC-43BE-B79C-82E4EBAC30C1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5BC-43BE-B79C-82E4EBAC30C1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5BC-43BE-B79C-82E4EBAC30C1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5BC-43BE-B79C-82E4EBAC30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uzavrene_otazky!$K$34:$K$37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uzavrene_otazky!$L$34:$L$37</c:f>
              <c:numCache>
                <c:formatCode>0%</c:formatCode>
                <c:ptCount val="4"/>
                <c:pt idx="0">
                  <c:v>0.26543209876543211</c:v>
                </c:pt>
                <c:pt idx="1">
                  <c:v>0.54320987654320985</c:v>
                </c:pt>
                <c:pt idx="2">
                  <c:v>0.15432098765432098</c:v>
                </c:pt>
                <c:pt idx="3">
                  <c:v>3.7037037037037035E-2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BC-43BE-B79C-82E4EBAC3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82718112"/>
        <c:axId val="1782711040"/>
      </c:barChart>
      <c:catAx>
        <c:axId val="178271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82711040"/>
        <c:crosses val="autoZero"/>
        <c:auto val="1"/>
        <c:lblAlgn val="ctr"/>
        <c:lblOffset val="100"/>
        <c:noMultiLvlLbl val="0"/>
      </c:catAx>
      <c:valAx>
        <c:axId val="178271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82718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Zařízení</a:t>
            </a:r>
            <a:r>
              <a:rPr lang="cs-CZ" baseline="0"/>
              <a:t> využitá při distanční výuce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uzavrene_otazky!$L$42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444-44D7-8717-0D55017F2A3A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444-44D7-8717-0D55017F2A3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444-44D7-8717-0D55017F2A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uzavrene_otazky!$K$43:$K$46</c:f>
              <c:strCache>
                <c:ptCount val="4"/>
                <c:pt idx="0">
                  <c:v>Počítač</c:v>
                </c:pt>
                <c:pt idx="1">
                  <c:v>Notebook</c:v>
                </c:pt>
                <c:pt idx="2">
                  <c:v>Smartphone</c:v>
                </c:pt>
                <c:pt idx="3">
                  <c:v>Tablet</c:v>
                </c:pt>
              </c:strCache>
            </c:strRef>
          </c:cat>
          <c:val>
            <c:numRef>
              <c:f>uzavrene_otazky!$L$43:$L$46</c:f>
              <c:numCache>
                <c:formatCode>0%</c:formatCode>
                <c:ptCount val="4"/>
                <c:pt idx="0">
                  <c:v>0.13650793650793649</c:v>
                </c:pt>
                <c:pt idx="1">
                  <c:v>0.41587301587301589</c:v>
                </c:pt>
                <c:pt idx="2">
                  <c:v>0.42857142857142855</c:v>
                </c:pt>
                <c:pt idx="3">
                  <c:v>1.9047619047619049E-2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4-44D7-8717-0D55017F2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8159792"/>
        <c:axId val="1758163952"/>
      </c:barChart>
      <c:catAx>
        <c:axId val="1758159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58163952"/>
        <c:crosses val="autoZero"/>
        <c:auto val="1"/>
        <c:lblAlgn val="ctr"/>
        <c:lblOffset val="100"/>
        <c:noMultiLvlLbl val="0"/>
      </c:catAx>
      <c:valAx>
        <c:axId val="175816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58159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Zapnutá webkamera</a:t>
            </a:r>
            <a:r>
              <a:rPr lang="cs-CZ" baseline="0"/>
              <a:t> - žáci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uzavrene_otazky!$L$51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A0C-41DE-8F58-9595E48B8BCB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0C-41DE-8F58-9595E48B8BCB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A0C-41DE-8F58-9595E48B8BCB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A0C-41DE-8F58-9595E48B8BC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uzavrene_otazky!$K$52:$K$55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uzavrene_otazky!$L$52:$L$55</c:f>
              <c:numCache>
                <c:formatCode>0%</c:formatCode>
                <c:ptCount val="4"/>
                <c:pt idx="0">
                  <c:v>1.2345679012345678E-2</c:v>
                </c:pt>
                <c:pt idx="1">
                  <c:v>1.8518518518518517E-2</c:v>
                </c:pt>
                <c:pt idx="2">
                  <c:v>0.59259259259259256</c:v>
                </c:pt>
                <c:pt idx="3">
                  <c:v>0.37654320987654322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0C-41DE-8F58-9595E48B8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0895648"/>
        <c:axId val="1720891488"/>
      </c:barChart>
      <c:catAx>
        <c:axId val="1720895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91488"/>
        <c:crosses val="autoZero"/>
        <c:auto val="1"/>
        <c:lblAlgn val="ctr"/>
        <c:lblOffset val="100"/>
        <c:noMultiLvlLbl val="0"/>
      </c:catAx>
      <c:valAx>
        <c:axId val="172089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95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Zapnutá webkamera - učitelé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uzavrene_otazky!$L$60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354-4F76-9131-46BD67496D60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354-4F76-9131-46BD67496D60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54-4F76-9131-46BD67496D60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354-4F76-9131-46BD67496D6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uzavrene_otazky!$K$61:$K$64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uzavrene_otazky!$L$61:$L$64</c:f>
              <c:numCache>
                <c:formatCode>0%</c:formatCode>
                <c:ptCount val="4"/>
                <c:pt idx="0">
                  <c:v>6.1728395061728392E-3</c:v>
                </c:pt>
                <c:pt idx="1">
                  <c:v>0.39506172839506171</c:v>
                </c:pt>
                <c:pt idx="2">
                  <c:v>0.46913580246913578</c:v>
                </c:pt>
                <c:pt idx="3">
                  <c:v>0.12962962962962962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54-4F76-9131-46BD67496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6226992"/>
        <c:axId val="1576239056"/>
      </c:barChart>
      <c:catAx>
        <c:axId val="157622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76239056"/>
        <c:crosses val="autoZero"/>
        <c:auto val="1"/>
        <c:lblAlgn val="ctr"/>
        <c:lblOffset val="100"/>
        <c:noMultiLvlLbl val="0"/>
      </c:catAx>
      <c:valAx>
        <c:axId val="157623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76226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Jiné (než uvedené) prostředky využité ke komunikaci</a:t>
            </a:r>
            <a:r>
              <a:rPr lang="cs-CZ" baseline="0"/>
              <a:t> se spolužáky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uzavrene_otazky!$L$108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DF7-40A7-85D7-5D233528C7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uzavrene_otazky!$K$109:$K$110</c:f>
              <c:strCache>
                <c:ptCount val="2"/>
                <c:pt idx="0">
                  <c:v>Instagram</c:v>
                </c:pt>
                <c:pt idx="1">
                  <c:v>Ostatní</c:v>
                </c:pt>
              </c:strCache>
            </c:strRef>
          </c:cat>
          <c:val>
            <c:numRef>
              <c:f>uzavrene_otazky!$L$109:$L$110</c:f>
              <c:numCache>
                <c:formatCode>0%</c:formatCode>
                <c:ptCount val="2"/>
                <c:pt idx="0">
                  <c:v>0.66666666666666663</c:v>
                </c:pt>
                <c:pt idx="1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7-40A7-85D7-5D233528C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7914512"/>
        <c:axId val="1577911600"/>
      </c:barChart>
      <c:catAx>
        <c:axId val="157791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77911600"/>
        <c:crosses val="autoZero"/>
        <c:auto val="1"/>
        <c:lblAlgn val="ctr"/>
        <c:lblOffset val="100"/>
        <c:noMultiLvlLbl val="0"/>
      </c:catAx>
      <c:valAx>
        <c:axId val="1577911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7791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Využití interaktivních aplikací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uzavrene_otazky!$L$115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381-46D3-8297-FBB333CB659A}"/>
              </c:ext>
            </c:extLst>
          </c:dPt>
          <c:dPt>
            <c:idx val="1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381-46D3-8297-FBB333CB659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uzavrene_otazky!$K$116:$K$117</c:f>
              <c:strCache>
                <c:ptCount val="2"/>
                <c:pt idx="0">
                  <c:v>ano/Spíše ano</c:v>
                </c:pt>
                <c:pt idx="1">
                  <c:v>Ne/Spíše ne</c:v>
                </c:pt>
              </c:strCache>
            </c:strRef>
          </c:cat>
          <c:val>
            <c:numRef>
              <c:f>uzavrene_otazky!$L$116:$L$117</c:f>
              <c:numCache>
                <c:formatCode>0%</c:formatCode>
                <c:ptCount val="2"/>
                <c:pt idx="0">
                  <c:v>0.74691358024691357</c:v>
                </c:pt>
                <c:pt idx="1">
                  <c:v>0.25308641975308643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81-46D3-8297-FBB333CB6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0871520"/>
        <c:axId val="1720874848"/>
      </c:barChart>
      <c:catAx>
        <c:axId val="172087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74848"/>
        <c:crosses val="autoZero"/>
        <c:auto val="1"/>
        <c:lblAlgn val="ctr"/>
        <c:lblOffset val="100"/>
        <c:noMultiLvlLbl val="0"/>
      </c:catAx>
      <c:valAx>
        <c:axId val="172087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71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Interaktivní</a:t>
            </a:r>
            <a:r>
              <a:rPr lang="cs-CZ" baseline="0"/>
              <a:t> aplikace využité při výuce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uzavrene_otazky!$L$124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CE-40BF-89E2-DDE5C83B43DD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CE-40BF-89E2-DDE5C83B43D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CE-40BF-89E2-DDE5C83B43D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uzavrene_otazky!$K$125:$K$128</c:f>
              <c:strCache>
                <c:ptCount val="4"/>
                <c:pt idx="0">
                  <c:v>Kahoot!</c:v>
                </c:pt>
                <c:pt idx="1">
                  <c:v>Quizlet</c:v>
                </c:pt>
                <c:pt idx="2">
                  <c:v>Forms</c:v>
                </c:pt>
                <c:pt idx="3">
                  <c:v>Ostatní</c:v>
                </c:pt>
              </c:strCache>
            </c:strRef>
          </c:cat>
          <c:val>
            <c:numRef>
              <c:f>uzavrene_otazky!$L$125:$L$128</c:f>
              <c:numCache>
                <c:formatCode>0%</c:formatCode>
                <c:ptCount val="4"/>
                <c:pt idx="0">
                  <c:v>0.74825174825174823</c:v>
                </c:pt>
                <c:pt idx="1">
                  <c:v>0.11888111888111888</c:v>
                </c:pt>
                <c:pt idx="2">
                  <c:v>4.195804195804196E-2</c:v>
                </c:pt>
                <c:pt idx="3">
                  <c:v>9.0909090909090912E-2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CE-40BF-89E2-DDE5C83B4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8415296"/>
        <c:axId val="1758416128"/>
      </c:barChart>
      <c:catAx>
        <c:axId val="175841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58416128"/>
        <c:crosses val="autoZero"/>
        <c:auto val="1"/>
        <c:lblAlgn val="ctr"/>
        <c:lblOffset val="100"/>
        <c:noMultiLvlLbl val="0"/>
      </c:catAx>
      <c:valAx>
        <c:axId val="1758416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5841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Využití interaktivních</a:t>
            </a:r>
            <a:r>
              <a:rPr lang="cs-CZ" baseline="0"/>
              <a:t> aplikací hlavně maldšími učiteli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uzavrene_otazky!$L$146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219-4B85-BD03-0E700341AECF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219-4B85-BD03-0E700341AECF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E219-4B85-BD03-0E700341AECF}"/>
              </c:ext>
            </c:extLst>
          </c:dPt>
          <c:dPt>
            <c:idx val="3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E219-4B85-BD03-0E700341AECF}"/>
              </c:ext>
            </c:extLst>
          </c:dPt>
          <c:dPt>
            <c:idx val="4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219-4B85-BD03-0E700341AEC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uzavrene_otazky!$K$147:$K$151</c:f>
              <c:strCache>
                <c:ptCount val="5"/>
                <c:pt idx="0">
                  <c:v>Souhlasím</c:v>
                </c:pt>
                <c:pt idx="1">
                  <c:v>Spíše souhlasím</c:v>
                </c:pt>
                <c:pt idx="2">
                  <c:v>Nevím</c:v>
                </c:pt>
                <c:pt idx="3">
                  <c:v>Spíše nesouhlasím</c:v>
                </c:pt>
                <c:pt idx="4">
                  <c:v>Nesouhlasím</c:v>
                </c:pt>
              </c:strCache>
            </c:strRef>
          </c:cat>
          <c:val>
            <c:numRef>
              <c:f>uzavrene_otazky!$L$147:$L$151</c:f>
              <c:numCache>
                <c:formatCode>0%</c:formatCode>
                <c:ptCount val="5"/>
                <c:pt idx="0">
                  <c:v>7.407407407407407E-2</c:v>
                </c:pt>
                <c:pt idx="1">
                  <c:v>0.39506172839506171</c:v>
                </c:pt>
                <c:pt idx="2">
                  <c:v>0.25308641975308643</c:v>
                </c:pt>
                <c:pt idx="3">
                  <c:v>0.19753086419753085</c:v>
                </c:pt>
                <c:pt idx="4">
                  <c:v>8.0246913580246909E-2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19-4B85-BD03-0E700341A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1680064"/>
        <c:axId val="1761669248"/>
      </c:barChart>
      <c:catAx>
        <c:axId val="176168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61669248"/>
        <c:crosses val="autoZero"/>
        <c:auto val="1"/>
        <c:lblAlgn val="ctr"/>
        <c:lblOffset val="100"/>
        <c:noMultiLvlLbl val="0"/>
      </c:catAx>
      <c:valAx>
        <c:axId val="176166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61680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Dostatek času na úkoly (poznámky, příklady apod.)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uzavrene_otazky!$L$177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4AB-440D-98BC-85378925B423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4AB-440D-98BC-85378925B423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4AB-440D-98BC-85378925B423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4AB-440D-98BC-85378925B4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uzavrene_otazky!$K$178:$K$181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uzavrene_otazky!$L$178:$L$181</c:f>
              <c:numCache>
                <c:formatCode>0%</c:formatCode>
                <c:ptCount val="4"/>
                <c:pt idx="0">
                  <c:v>8.0246913580246909E-2</c:v>
                </c:pt>
                <c:pt idx="1">
                  <c:v>0.41975308641975306</c:v>
                </c:pt>
                <c:pt idx="2">
                  <c:v>0.41975308641975306</c:v>
                </c:pt>
                <c:pt idx="3">
                  <c:v>8.0246913580246909E-2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AB-440D-98BC-85378925B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2809040"/>
        <c:axId val="1722820688"/>
      </c:barChart>
      <c:catAx>
        <c:axId val="172280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2820688"/>
        <c:crosses val="autoZero"/>
        <c:auto val="1"/>
        <c:lblAlgn val="ctr"/>
        <c:lblOffset val="100"/>
        <c:noMultiLvlLbl val="0"/>
      </c:catAx>
      <c:valAx>
        <c:axId val="1722820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2809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Srozumitelná</a:t>
            </a:r>
            <a:r>
              <a:rPr lang="cs-CZ" baseline="0"/>
              <a:t> komunikace s učiteli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uzavrene_otazky!$L$186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B79-4450-84DC-ACC1380B2B83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B79-4450-84DC-ACC1380B2B83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B79-4450-84DC-ACC1380B2B83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B79-4450-84DC-ACC1380B2B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uzavrene_otazky!$K$187:$K$190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uzavrene_otazky!$L$187:$L$190</c:f>
              <c:numCache>
                <c:formatCode>0%</c:formatCode>
                <c:ptCount val="4"/>
                <c:pt idx="0">
                  <c:v>8.6419753086419748E-2</c:v>
                </c:pt>
                <c:pt idx="1">
                  <c:v>0.7592592592592593</c:v>
                </c:pt>
                <c:pt idx="2">
                  <c:v>0.12962962962962962</c:v>
                </c:pt>
                <c:pt idx="3">
                  <c:v>2.4691358024691357E-2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79-4450-84DC-ACC1380B2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09374016"/>
        <c:axId val="1909370272"/>
      </c:barChart>
      <c:catAx>
        <c:axId val="190937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909370272"/>
        <c:crosses val="autoZero"/>
        <c:auto val="1"/>
        <c:lblAlgn val="ctr"/>
        <c:lblOffset val="100"/>
        <c:noMultiLvlLbl val="0"/>
      </c:catAx>
      <c:valAx>
        <c:axId val="190937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90937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Informace o výuce předávány včas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uzavrene_otazky!$L$195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A8B-49AE-A981-D9738BCB622A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A8B-49AE-A981-D9738BCB622A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A8B-49AE-A981-D9738BCB622A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A8B-49AE-A981-D9738BCB62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uzavrene_otazky!$K$196:$K$199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uzavrene_otazky!$L$196:$L$199</c:f>
              <c:numCache>
                <c:formatCode>0%</c:formatCode>
                <c:ptCount val="4"/>
                <c:pt idx="0">
                  <c:v>9.2592592592592587E-2</c:v>
                </c:pt>
                <c:pt idx="1">
                  <c:v>0.66049382716049387</c:v>
                </c:pt>
                <c:pt idx="2">
                  <c:v>0.22222222222222221</c:v>
                </c:pt>
                <c:pt idx="3">
                  <c:v>2.4691358024691357E-2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8B-49AE-A981-D9738BCB6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9367280"/>
        <c:axId val="1749362704"/>
      </c:barChart>
      <c:catAx>
        <c:axId val="174936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362704"/>
        <c:crosses val="autoZero"/>
        <c:auto val="1"/>
        <c:lblAlgn val="ctr"/>
        <c:lblOffset val="100"/>
        <c:noMultiLvlLbl val="0"/>
      </c:catAx>
      <c:valAx>
        <c:axId val="1749362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49367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Forma testování nabytých</a:t>
            </a:r>
            <a:r>
              <a:rPr lang="cs-CZ" baseline="0"/>
              <a:t> znalostí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uzavrene_otazky!$L$204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073-4BB1-B2A9-D6E1AFF75BA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uzavrene_otazky!$K$205:$K$206</c:f>
              <c:strCache>
                <c:ptCount val="2"/>
                <c:pt idx="0">
                  <c:v>Interaktivní testy</c:v>
                </c:pt>
                <c:pt idx="1">
                  <c:v>Ústní zkoušení</c:v>
                </c:pt>
              </c:strCache>
            </c:strRef>
          </c:cat>
          <c:val>
            <c:numRef>
              <c:f>uzavrene_otazky!$L$205:$L$206</c:f>
              <c:numCache>
                <c:formatCode>0%</c:formatCode>
                <c:ptCount val="2"/>
                <c:pt idx="0">
                  <c:v>0.61003861003861004</c:v>
                </c:pt>
                <c:pt idx="1">
                  <c:v>0.38996138996138996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3-4BB1-B2A9-D6E1AFF75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7128896"/>
        <c:axId val="1767130144"/>
      </c:barChart>
      <c:catAx>
        <c:axId val="1767128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67130144"/>
        <c:crosses val="autoZero"/>
        <c:auto val="1"/>
        <c:lblAlgn val="ctr"/>
        <c:lblOffset val="100"/>
        <c:noMultiLvlLbl val="0"/>
      </c:catAx>
      <c:valAx>
        <c:axId val="1767130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67128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Více</a:t>
            </a:r>
            <a:r>
              <a:rPr lang="cs-CZ" baseline="0"/>
              <a:t> času věnovaného studiu než obvykle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uzavrene_otazky!$L$215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DF6-4171-8E60-39B82E8E2F1E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DF6-4171-8E60-39B82E8E2F1E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DF6-4171-8E60-39B82E8E2F1E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DF6-4171-8E60-39B82E8E2F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uzavrene_otazky!$K$216:$K$219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uzavrene_otazky!$L$216:$L$219</c:f>
              <c:numCache>
                <c:formatCode>0%</c:formatCode>
                <c:ptCount val="4"/>
                <c:pt idx="0">
                  <c:v>0.42592592592592593</c:v>
                </c:pt>
                <c:pt idx="1">
                  <c:v>0.29012345679012347</c:v>
                </c:pt>
                <c:pt idx="2">
                  <c:v>0.24074074074074073</c:v>
                </c:pt>
                <c:pt idx="3">
                  <c:v>4.3209876543209874E-2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6-4171-8E60-39B82E8E2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09145008"/>
        <c:axId val="1909139600"/>
      </c:barChart>
      <c:catAx>
        <c:axId val="190914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909139600"/>
        <c:crosses val="autoZero"/>
        <c:auto val="1"/>
        <c:lblAlgn val="ctr"/>
        <c:lblOffset val="100"/>
        <c:noMultiLvlLbl val="0"/>
      </c:catAx>
      <c:valAx>
        <c:axId val="190913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909145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Výuka organizována dle rozvrhu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uzavrene_otazky!$L$224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883-416D-AB4C-2B355909D26D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883-416D-AB4C-2B355909D26D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883-416D-AB4C-2B355909D26D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883-416D-AB4C-2B355909D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uzavrene_otazky!$K$225:$K$228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uzavrene_otazky!$L$225:$L$228</c:f>
              <c:numCache>
                <c:formatCode>0%</c:formatCode>
                <c:ptCount val="4"/>
                <c:pt idx="0">
                  <c:v>0.35185185185185186</c:v>
                </c:pt>
                <c:pt idx="1">
                  <c:v>0.48148148148148145</c:v>
                </c:pt>
                <c:pt idx="2">
                  <c:v>0.1111111111111111</c:v>
                </c:pt>
                <c:pt idx="3">
                  <c:v>5.5555555555555552E-2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83-416D-AB4C-2B355909D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2505392"/>
        <c:axId val="2032509136"/>
      </c:barChart>
      <c:catAx>
        <c:axId val="203250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32509136"/>
        <c:crosses val="autoZero"/>
        <c:auto val="1"/>
        <c:lblAlgn val="ctr"/>
        <c:lblOffset val="100"/>
        <c:noMultiLvlLbl val="0"/>
      </c:catAx>
      <c:valAx>
        <c:axId val="203250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32505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Dostatek času na pauzu mezi předměty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uzavrene_otazky!$L$233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6E5-4D04-BFEF-16425DDF416F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6E5-4D04-BFEF-16425DDF416F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6E5-4D04-BFEF-16425DDF416F}"/>
              </c:ext>
            </c:extLst>
          </c:dPt>
          <c:dPt>
            <c:idx val="3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6E5-4D04-BFEF-16425DDF41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uzavrene_otazky!$K$234:$K$237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uzavrene_otazky!$L$234:$L$237</c:f>
              <c:numCache>
                <c:formatCode>0%</c:formatCode>
                <c:ptCount val="4"/>
                <c:pt idx="0">
                  <c:v>8.0246913580246909E-2</c:v>
                </c:pt>
                <c:pt idx="1">
                  <c:v>0.3271604938271605</c:v>
                </c:pt>
                <c:pt idx="2">
                  <c:v>0.40740740740740738</c:v>
                </c:pt>
                <c:pt idx="3">
                  <c:v>0.18518518518518517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5-4D04-BFEF-16425DDF4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4484992"/>
        <c:axId val="1914494144"/>
      </c:barChart>
      <c:catAx>
        <c:axId val="191448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914494144"/>
        <c:crosses val="autoZero"/>
        <c:auto val="1"/>
        <c:lblAlgn val="ctr"/>
        <c:lblOffset val="100"/>
        <c:noMultiLvlLbl val="0"/>
      </c:catAx>
      <c:valAx>
        <c:axId val="191449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914484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Čemu dávají</a:t>
            </a:r>
            <a:r>
              <a:rPr lang="cs-CZ" baseline="0"/>
              <a:t> respondenti více přednost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uzavrene_otazky!$L$242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2E1-45F5-AEE7-53D5844DEEED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2E1-45F5-AEE7-53D5844DEE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uzavrene_otazky!$K$243:$K$245</c:f>
              <c:strCache>
                <c:ptCount val="3"/>
                <c:pt idx="0">
                  <c:v>Klasické vzdělávání ve škole</c:v>
                </c:pt>
                <c:pt idx="1">
                  <c:v>Online výuka</c:v>
                </c:pt>
                <c:pt idx="2">
                  <c:v>Je mi to jedno</c:v>
                </c:pt>
              </c:strCache>
            </c:strRef>
          </c:cat>
          <c:val>
            <c:numRef>
              <c:f>uzavrene_otazky!$L$243:$L$245</c:f>
              <c:numCache>
                <c:formatCode>0%</c:formatCode>
                <c:ptCount val="3"/>
                <c:pt idx="0">
                  <c:v>0.54938271604938271</c:v>
                </c:pt>
                <c:pt idx="1">
                  <c:v>0.20987654320987653</c:v>
                </c:pt>
                <c:pt idx="2">
                  <c:v>0.24074074074074073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1-45F5-AEE7-53D5844DE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7134304"/>
        <c:axId val="1767139712"/>
      </c:barChart>
      <c:catAx>
        <c:axId val="176713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67139712"/>
        <c:crosses val="autoZero"/>
        <c:auto val="1"/>
        <c:lblAlgn val="ctr"/>
        <c:lblOffset val="100"/>
        <c:noMultiLvlLbl val="0"/>
      </c:catAx>
      <c:valAx>
        <c:axId val="176713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67134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Dostatečná</a:t>
            </a:r>
            <a:r>
              <a:rPr lang="cs-CZ" baseline="0"/>
              <a:t> kvalita vzdělání při distanční výuce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uzavrene_otazky!$L$254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822-46F4-80DD-F153D1BBB168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822-46F4-80DD-F153D1BBB168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822-46F4-80DD-F153D1BBB168}"/>
              </c:ext>
            </c:extLst>
          </c:dPt>
          <c:dPt>
            <c:idx val="3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822-46F4-80DD-F153D1BBB168}"/>
              </c:ext>
            </c:extLst>
          </c:dPt>
          <c:dPt>
            <c:idx val="4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822-46F4-80DD-F153D1BBB16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uzavrene_otazky!$K$255:$K$259</c:f>
              <c:strCache>
                <c:ptCount val="5"/>
                <c:pt idx="0">
                  <c:v>Ano</c:v>
                </c:pt>
                <c:pt idx="1">
                  <c:v>Spíše ano</c:v>
                </c:pt>
                <c:pt idx="2">
                  <c:v>Nevím</c:v>
                </c:pt>
                <c:pt idx="3">
                  <c:v>Spíše ne</c:v>
                </c:pt>
                <c:pt idx="4">
                  <c:v>Ne</c:v>
                </c:pt>
              </c:strCache>
            </c:strRef>
          </c:cat>
          <c:val>
            <c:numRef>
              <c:f>uzavrene_otazky!$L$255:$L$259</c:f>
              <c:numCache>
                <c:formatCode>0%</c:formatCode>
                <c:ptCount val="5"/>
                <c:pt idx="0">
                  <c:v>1.2345679012345678E-2</c:v>
                </c:pt>
                <c:pt idx="1">
                  <c:v>8.0246913580246909E-2</c:v>
                </c:pt>
                <c:pt idx="2">
                  <c:v>0.12962962962962962</c:v>
                </c:pt>
                <c:pt idx="3">
                  <c:v>0.3888888888888889</c:v>
                </c:pt>
                <c:pt idx="4">
                  <c:v>0.3888888888888889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2-46F4-80DD-F153D1BBB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1051024"/>
        <c:axId val="1751056432"/>
      </c:barChart>
      <c:catAx>
        <c:axId val="175105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51056432"/>
        <c:crosses val="autoZero"/>
        <c:auto val="1"/>
        <c:lblAlgn val="ctr"/>
        <c:lblOffset val="100"/>
        <c:noMultiLvlLbl val="0"/>
      </c:catAx>
      <c:valAx>
        <c:axId val="175105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5105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Nutnost doučování v době distanční výuky a po ní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uzavrene_otazky!$L$264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B34-4F69-A532-817D19C267EC}"/>
              </c:ext>
            </c:extLst>
          </c:dPt>
          <c:dPt>
            <c:idx val="1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34-4F69-A532-817D19C267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uzavrene_otazky!$K$265:$K$266</c:f>
              <c:strCache>
                <c:ptCount val="2"/>
                <c:pt idx="0">
                  <c:v>Ano</c:v>
                </c:pt>
                <c:pt idx="1">
                  <c:v>Ne</c:v>
                </c:pt>
              </c:strCache>
            </c:strRef>
          </c:cat>
          <c:val>
            <c:numRef>
              <c:f>uzavrene_otazky!$L$265:$L$266</c:f>
              <c:numCache>
                <c:formatCode>0%</c:formatCode>
                <c:ptCount val="2"/>
                <c:pt idx="0">
                  <c:v>0.27777777777777779</c:v>
                </c:pt>
                <c:pt idx="1">
                  <c:v>0.72222222222222221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34-4F69-A532-817D19C26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8393248"/>
        <c:axId val="1758416960"/>
      </c:barChart>
      <c:catAx>
        <c:axId val="175839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58416960"/>
        <c:crosses val="autoZero"/>
        <c:auto val="1"/>
        <c:lblAlgn val="ctr"/>
        <c:lblOffset val="100"/>
        <c:noMultiLvlLbl val="0"/>
      </c:catAx>
      <c:valAx>
        <c:axId val="175841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58393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Distanční výuka příčinou doučování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uzavrene_otazky!$L$275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9A9-4E75-A571-1165E2B4C4D9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9A9-4E75-A571-1165E2B4C4D9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9A9-4E75-A571-1165E2B4C4D9}"/>
              </c:ext>
            </c:extLst>
          </c:dPt>
          <c:dPt>
            <c:idx val="3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9A9-4E75-A571-1165E2B4C4D9}"/>
              </c:ext>
            </c:extLst>
          </c:dPt>
          <c:dPt>
            <c:idx val="4"/>
            <c:invertIfNegative val="0"/>
            <c:bubble3D val="0"/>
            <c:spPr>
              <a:solidFill>
                <a:srgbClr val="FF2F2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C9A9-4E75-A571-1165E2B4C4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uzavrene_otazky!$K$276:$K$280</c:f>
              <c:strCache>
                <c:ptCount val="5"/>
                <c:pt idx="0">
                  <c:v>Ano</c:v>
                </c:pt>
                <c:pt idx="1">
                  <c:v>Spíše ano</c:v>
                </c:pt>
                <c:pt idx="2">
                  <c:v>Nevím</c:v>
                </c:pt>
                <c:pt idx="3">
                  <c:v>Spíše ne</c:v>
                </c:pt>
                <c:pt idx="4">
                  <c:v>Ne</c:v>
                </c:pt>
              </c:strCache>
            </c:strRef>
          </c:cat>
          <c:val>
            <c:numRef>
              <c:f>uzavrene_otazky!$L$276:$L$280</c:f>
              <c:numCache>
                <c:formatCode>0%</c:formatCode>
                <c:ptCount val="5"/>
                <c:pt idx="0">
                  <c:v>0.28888888888888886</c:v>
                </c:pt>
                <c:pt idx="1">
                  <c:v>0.4</c:v>
                </c:pt>
                <c:pt idx="2">
                  <c:v>0.1111111111111111</c:v>
                </c:pt>
                <c:pt idx="3">
                  <c:v>0.1111111111111111</c:v>
                </c:pt>
                <c:pt idx="4">
                  <c:v>8.8888888888888892E-2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A9-4E75-A571-1165E2B4C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0885248"/>
        <c:axId val="1720893152"/>
      </c:barChart>
      <c:catAx>
        <c:axId val="172088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93152"/>
        <c:crosses val="autoZero"/>
        <c:auto val="1"/>
        <c:lblAlgn val="ctr"/>
        <c:lblOffset val="100"/>
        <c:noMultiLvlLbl val="0"/>
      </c:catAx>
      <c:valAx>
        <c:axId val="172089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0885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Jakému typu</a:t>
            </a:r>
            <a:r>
              <a:rPr lang="cs-CZ" baseline="0"/>
              <a:t> výuky by dali respondenti přednost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uzavrene_otazky!$L$285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8C5-4F40-A291-E43538C3FC68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C5-4F40-A291-E43538C3FC6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uzavrene_otazky!$K$286:$K$288</c:f>
              <c:strCache>
                <c:ptCount val="3"/>
                <c:pt idx="0">
                  <c:v>Klasická výuka</c:v>
                </c:pt>
                <c:pt idx="1">
                  <c:v>Hybridní výuka</c:v>
                </c:pt>
                <c:pt idx="2">
                  <c:v>Je mi to jedno</c:v>
                </c:pt>
              </c:strCache>
            </c:strRef>
          </c:cat>
          <c:val>
            <c:numRef>
              <c:f>uzavrene_otazky!$L$286:$L$288</c:f>
              <c:numCache>
                <c:formatCode>0%</c:formatCode>
                <c:ptCount val="3"/>
                <c:pt idx="0">
                  <c:v>0.32098765432098764</c:v>
                </c:pt>
                <c:pt idx="1">
                  <c:v>0.58024691358024694</c:v>
                </c:pt>
                <c:pt idx="2">
                  <c:v>9.8765432098765427E-2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C5-4F40-A291-E43538C3F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3542272"/>
        <c:axId val="1723534368"/>
      </c:barChart>
      <c:catAx>
        <c:axId val="172354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3534368"/>
        <c:crosses val="autoZero"/>
        <c:auto val="1"/>
        <c:lblAlgn val="ctr"/>
        <c:lblOffset val="100"/>
        <c:noMultiLvlLbl val="0"/>
      </c:catAx>
      <c:valAx>
        <c:axId val="172353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723542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Frekventovanost problémů v komunikaci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uzavrene_otazky!$L$69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FB9-46FC-941D-075F565F7F23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FB9-46FC-941D-075F565F7F2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FB9-46FC-941D-075F565F7F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uzavrene_otazky!$K$70:$K$74</c:f>
              <c:strCache>
                <c:ptCount val="5"/>
                <c:pt idx="0">
                  <c:v>Vždy</c:v>
                </c:pt>
                <c:pt idx="1">
                  <c:v>Často</c:v>
                </c:pt>
                <c:pt idx="2">
                  <c:v>Občas</c:v>
                </c:pt>
                <c:pt idx="3">
                  <c:v>Zřídka</c:v>
                </c:pt>
                <c:pt idx="4">
                  <c:v>Nikdy</c:v>
                </c:pt>
              </c:strCache>
            </c:strRef>
          </c:cat>
          <c:val>
            <c:numRef>
              <c:f>uzavrene_otazky!$L$70:$L$74</c:f>
              <c:numCache>
                <c:formatCode>0%</c:formatCode>
                <c:ptCount val="5"/>
                <c:pt idx="0">
                  <c:v>1.8518518518518517E-2</c:v>
                </c:pt>
                <c:pt idx="1">
                  <c:v>0.27160493827160492</c:v>
                </c:pt>
                <c:pt idx="2">
                  <c:v>0.5679012345679012</c:v>
                </c:pt>
                <c:pt idx="3">
                  <c:v>0.1419753086419753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9-46FC-941D-075F565F7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9271631"/>
        <c:axId val="810678463"/>
      </c:barChart>
      <c:catAx>
        <c:axId val="609271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810678463"/>
        <c:crosses val="autoZero"/>
        <c:auto val="1"/>
        <c:lblAlgn val="ctr"/>
        <c:lblOffset val="100"/>
        <c:noMultiLvlLbl val="0"/>
      </c:catAx>
      <c:valAx>
        <c:axId val="810678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09271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Četnost</a:t>
            </a:r>
            <a:r>
              <a:rPr lang="cs-CZ" baseline="0"/>
              <a:t> využití interaktivních aplikací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uzavrene_otazky!$L$137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520-4A47-A337-24E0E1846009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520-4A47-A337-24E0E184600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520-4A47-A337-24E0E184600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uzavrene_otazky!$K$138:$K$141</c:f>
              <c:strCache>
                <c:ptCount val="4"/>
                <c:pt idx="0">
                  <c:v>Vždy</c:v>
                </c:pt>
                <c:pt idx="1">
                  <c:v>Často</c:v>
                </c:pt>
                <c:pt idx="2">
                  <c:v>Občas</c:v>
                </c:pt>
                <c:pt idx="3">
                  <c:v>Zřídka</c:v>
                </c:pt>
              </c:strCache>
            </c:strRef>
          </c:cat>
          <c:val>
            <c:numRef>
              <c:f>uzavrene_otazky!$L$138:$L$141</c:f>
              <c:numCache>
                <c:formatCode>0%</c:formatCode>
                <c:ptCount val="4"/>
                <c:pt idx="0">
                  <c:v>0</c:v>
                </c:pt>
                <c:pt idx="1">
                  <c:v>7.43801652892562E-2</c:v>
                </c:pt>
                <c:pt idx="2">
                  <c:v>0.7024793388429752</c:v>
                </c:pt>
                <c:pt idx="3">
                  <c:v>0.2231404958677686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0-4A47-A337-24E0E18460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4491135"/>
        <c:axId val="924489887"/>
      </c:barChart>
      <c:catAx>
        <c:axId val="92449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924489887"/>
        <c:crosses val="autoZero"/>
        <c:auto val="1"/>
        <c:lblAlgn val="ctr"/>
        <c:lblOffset val="100"/>
        <c:noMultiLvlLbl val="0"/>
      </c:catAx>
      <c:valAx>
        <c:axId val="92448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924491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Způsob ped</a:t>
            </a:r>
            <a:r>
              <a:rPr lang="cs-CZ" baseline="0"/>
              <a:t>ávání nové látky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uzavrene_otazky!$L$156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5DB-4D1B-83EA-2A2DE3A6F06F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5DB-4D1B-83EA-2A2DE3A6F06F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5DB-4D1B-83EA-2A2DE3A6F06F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5DB-4D1B-83EA-2A2DE3A6F06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5DB-4D1B-83EA-2A2DE3A6F0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uzavrene_otazky!$K$157:$K$163</c:f>
              <c:strCache>
                <c:ptCount val="7"/>
                <c:pt idx="0">
                  <c:v>Čistý přednes</c:v>
                </c:pt>
                <c:pt idx="1">
                  <c:v>Prezentace</c:v>
                </c:pt>
                <c:pt idx="2">
                  <c:v>Videa</c:v>
                </c:pt>
                <c:pt idx="3">
                  <c:v>Pokusy</c:v>
                </c:pt>
                <c:pt idx="4">
                  <c:v>Vlastní materiály</c:v>
                </c:pt>
                <c:pt idx="5">
                  <c:v>Naskenované texty</c:v>
                </c:pt>
                <c:pt idx="6">
                  <c:v>Jiné</c:v>
                </c:pt>
              </c:strCache>
            </c:strRef>
          </c:cat>
          <c:val>
            <c:numRef>
              <c:f>uzavrene_otazky!$L$157:$L$163</c:f>
              <c:numCache>
                <c:formatCode>0%</c:formatCode>
                <c:ptCount val="7"/>
                <c:pt idx="0">
                  <c:v>0.26806083650190116</c:v>
                </c:pt>
                <c:pt idx="1">
                  <c:v>0.29847908745247148</c:v>
                </c:pt>
                <c:pt idx="2">
                  <c:v>0.155893536121673</c:v>
                </c:pt>
                <c:pt idx="3">
                  <c:v>0</c:v>
                </c:pt>
                <c:pt idx="4">
                  <c:v>0.12927756653992395</c:v>
                </c:pt>
                <c:pt idx="5">
                  <c:v>0.14258555133079848</c:v>
                </c:pt>
                <c:pt idx="6">
                  <c:v>5.7034220532319393E-3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B-4D1B-83EA-2A2DE3A6F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8908159"/>
        <c:axId val="948911071"/>
      </c:barChart>
      <c:catAx>
        <c:axId val="948908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948911071"/>
        <c:crosses val="autoZero"/>
        <c:auto val="1"/>
        <c:lblAlgn val="ctr"/>
        <c:lblOffset val="100"/>
        <c:noMultiLvlLbl val="0"/>
      </c:catAx>
      <c:valAx>
        <c:axId val="94891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9489081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Prostor pro dotazy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uzavrene_otazky!$L$168</c:f>
              <c:strCache>
                <c:ptCount val="1"/>
                <c:pt idx="0">
                  <c:v>Procento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65F-48B7-801F-57C4B3145D0D}"/>
              </c:ext>
            </c:extLst>
          </c:dPt>
          <c:dPt>
            <c:idx val="1"/>
            <c:invertIfNegative val="0"/>
            <c:bubble3D val="0"/>
            <c:spPr>
              <a:solidFill>
                <a:srgbClr val="2FD9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D8D-4AEA-A8AA-FBA1650B3A63}"/>
              </c:ext>
            </c:extLst>
          </c:dPt>
          <c:dPt>
            <c:idx val="2"/>
            <c:invertIfNegative val="0"/>
            <c:bubble3D val="0"/>
            <c:spPr>
              <a:solidFill>
                <a:srgbClr val="F687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D8D-4AEA-A8AA-FBA1650B3A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uzavrene_otazky!$K$169:$K$172</c:f>
              <c:strCache>
                <c:ptCount val="4"/>
                <c:pt idx="0">
                  <c:v>Ano</c:v>
                </c:pt>
                <c:pt idx="1">
                  <c:v>Spíše ano</c:v>
                </c:pt>
                <c:pt idx="2">
                  <c:v>Spíše ne</c:v>
                </c:pt>
                <c:pt idx="3">
                  <c:v>Ne</c:v>
                </c:pt>
              </c:strCache>
            </c:strRef>
          </c:cat>
          <c:val>
            <c:numRef>
              <c:f>uzavrene_otazky!$L$169:$L$172</c:f>
              <c:numCache>
                <c:formatCode>0%</c:formatCode>
                <c:ptCount val="4"/>
                <c:pt idx="0">
                  <c:v>0.33950617283950618</c:v>
                </c:pt>
                <c:pt idx="1">
                  <c:v>0.5864197530864198</c:v>
                </c:pt>
                <c:pt idx="2">
                  <c:v>7.407407407407407E-2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D-4AEA-A8AA-FBA1650B3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6168383"/>
        <c:axId val="816165055"/>
      </c:barChart>
      <c:catAx>
        <c:axId val="816168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816165055"/>
        <c:crosses val="autoZero"/>
        <c:auto val="1"/>
        <c:lblAlgn val="ctr"/>
        <c:lblOffset val="100"/>
        <c:noMultiLvlLbl val="0"/>
      </c:catAx>
      <c:valAx>
        <c:axId val="81616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816168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9526</xdr:colOff>
      <xdr:row>0</xdr:row>
      <xdr:rowOff>100012</xdr:rowOff>
    </xdr:from>
    <xdr:to>
      <xdr:col>21</xdr:col>
      <xdr:colOff>9526</xdr:colOff>
      <xdr:row>10</xdr:row>
      <xdr:rowOff>42862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E6A339C-23F6-45BD-B13E-DD5ACA04C0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9525</xdr:colOff>
      <xdr:row>10</xdr:row>
      <xdr:rowOff>185737</xdr:rowOff>
    </xdr:from>
    <xdr:to>
      <xdr:col>21</xdr:col>
      <xdr:colOff>19050</xdr:colOff>
      <xdr:row>19</xdr:row>
      <xdr:rowOff>128587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A548434-81C0-4AE7-84C5-7D93D61D6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</xdr:colOff>
      <xdr:row>20</xdr:row>
      <xdr:rowOff>119062</xdr:rowOff>
    </xdr:from>
    <xdr:to>
      <xdr:col>21</xdr:col>
      <xdr:colOff>0</xdr:colOff>
      <xdr:row>28</xdr:row>
      <xdr:rowOff>61912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20FF412A-FA04-49AF-8178-AC8271220C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9525</xdr:colOff>
      <xdr:row>30</xdr:row>
      <xdr:rowOff>119062</xdr:rowOff>
    </xdr:from>
    <xdr:to>
      <xdr:col>21</xdr:col>
      <xdr:colOff>9525</xdr:colOff>
      <xdr:row>38</xdr:row>
      <xdr:rowOff>61912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C1880815-A376-438C-9360-DD1A808F5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40</xdr:row>
      <xdr:rowOff>23812</xdr:rowOff>
    </xdr:from>
    <xdr:to>
      <xdr:col>21</xdr:col>
      <xdr:colOff>9526</xdr:colOff>
      <xdr:row>47</xdr:row>
      <xdr:rowOff>157162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DA279405-20A2-4F51-8507-9D77268FE9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9525</xdr:colOff>
      <xdr:row>49</xdr:row>
      <xdr:rowOff>157162</xdr:rowOff>
    </xdr:from>
    <xdr:to>
      <xdr:col>21</xdr:col>
      <xdr:colOff>0</xdr:colOff>
      <xdr:row>57</xdr:row>
      <xdr:rowOff>100012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3D441A2C-DC11-47F6-85AB-BD13A45E4B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9525</xdr:colOff>
      <xdr:row>58</xdr:row>
      <xdr:rowOff>185737</xdr:rowOff>
    </xdr:from>
    <xdr:to>
      <xdr:col>21</xdr:col>
      <xdr:colOff>0</xdr:colOff>
      <xdr:row>66</xdr:row>
      <xdr:rowOff>128587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BDB96FD-16E7-496E-AA51-829E7761B3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9526</xdr:colOff>
      <xdr:row>103</xdr:row>
      <xdr:rowOff>90487</xdr:rowOff>
    </xdr:from>
    <xdr:to>
      <xdr:col>21</xdr:col>
      <xdr:colOff>9526</xdr:colOff>
      <xdr:row>112</xdr:row>
      <xdr:rowOff>33337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1D9F4CFD-B57B-4FAF-936C-41B1C7252D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0</xdr:colOff>
      <xdr:row>113</xdr:row>
      <xdr:rowOff>61912</xdr:rowOff>
    </xdr:from>
    <xdr:to>
      <xdr:col>21</xdr:col>
      <xdr:colOff>0</xdr:colOff>
      <xdr:row>122</xdr:row>
      <xdr:rowOff>195262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CEEFCBCC-2574-49B8-8D90-2EB11B5B4A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0</xdr:colOff>
      <xdr:row>123</xdr:row>
      <xdr:rowOff>500062</xdr:rowOff>
    </xdr:from>
    <xdr:to>
      <xdr:col>21</xdr:col>
      <xdr:colOff>9525</xdr:colOff>
      <xdr:row>133</xdr:row>
      <xdr:rowOff>71437</xdr:rowOff>
    </xdr:to>
    <xdr:graphicFrame macro="">
      <xdr:nvGraphicFramePr>
        <xdr:cNvPr id="12" name="Graf 11">
          <a:extLst>
            <a:ext uri="{FF2B5EF4-FFF2-40B4-BE49-F238E27FC236}">
              <a16:creationId xmlns:a16="http://schemas.microsoft.com/office/drawing/2014/main" id="{80385DFD-5163-48E0-B1FE-1D765B2004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0</xdr:colOff>
      <xdr:row>144</xdr:row>
      <xdr:rowOff>104775</xdr:rowOff>
    </xdr:from>
    <xdr:to>
      <xdr:col>21</xdr:col>
      <xdr:colOff>9525</xdr:colOff>
      <xdr:row>152</xdr:row>
      <xdr:rowOff>180975</xdr:rowOff>
    </xdr:to>
    <xdr:graphicFrame macro="">
      <xdr:nvGraphicFramePr>
        <xdr:cNvPr id="14" name="Graf 13">
          <a:extLst>
            <a:ext uri="{FF2B5EF4-FFF2-40B4-BE49-F238E27FC236}">
              <a16:creationId xmlns:a16="http://schemas.microsoft.com/office/drawing/2014/main" id="{E74252BD-CF22-4BC4-ABAF-74BD7B46BE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0</xdr:colOff>
      <xdr:row>176</xdr:row>
      <xdr:rowOff>4762</xdr:rowOff>
    </xdr:from>
    <xdr:to>
      <xdr:col>21</xdr:col>
      <xdr:colOff>9525</xdr:colOff>
      <xdr:row>183</xdr:row>
      <xdr:rowOff>147637</xdr:rowOff>
    </xdr:to>
    <xdr:graphicFrame macro="">
      <xdr:nvGraphicFramePr>
        <xdr:cNvPr id="15" name="Graf 14">
          <a:extLst>
            <a:ext uri="{FF2B5EF4-FFF2-40B4-BE49-F238E27FC236}">
              <a16:creationId xmlns:a16="http://schemas.microsoft.com/office/drawing/2014/main" id="{2B1CF6D3-A54A-4BE2-B413-75A96E45E0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9525</xdr:colOff>
      <xdr:row>185</xdr:row>
      <xdr:rowOff>14287</xdr:rowOff>
    </xdr:from>
    <xdr:to>
      <xdr:col>21</xdr:col>
      <xdr:colOff>9525</xdr:colOff>
      <xdr:row>192</xdr:row>
      <xdr:rowOff>157162</xdr:rowOff>
    </xdr:to>
    <xdr:graphicFrame macro="">
      <xdr:nvGraphicFramePr>
        <xdr:cNvPr id="16" name="Graf 15">
          <a:extLst>
            <a:ext uri="{FF2B5EF4-FFF2-40B4-BE49-F238E27FC236}">
              <a16:creationId xmlns:a16="http://schemas.microsoft.com/office/drawing/2014/main" id="{AF52AD41-577B-444F-B23F-385F306FE6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0</xdr:colOff>
      <xdr:row>194</xdr:row>
      <xdr:rowOff>14287</xdr:rowOff>
    </xdr:from>
    <xdr:to>
      <xdr:col>21</xdr:col>
      <xdr:colOff>0</xdr:colOff>
      <xdr:row>201</xdr:row>
      <xdr:rowOff>157162</xdr:rowOff>
    </xdr:to>
    <xdr:graphicFrame macro="">
      <xdr:nvGraphicFramePr>
        <xdr:cNvPr id="17" name="Graf 16">
          <a:extLst>
            <a:ext uri="{FF2B5EF4-FFF2-40B4-BE49-F238E27FC236}">
              <a16:creationId xmlns:a16="http://schemas.microsoft.com/office/drawing/2014/main" id="{F7148736-91A7-4A88-8C22-9C0CFA0182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0</xdr:colOff>
      <xdr:row>203</xdr:row>
      <xdr:rowOff>4762</xdr:rowOff>
    </xdr:from>
    <xdr:to>
      <xdr:col>20</xdr:col>
      <xdr:colOff>590550</xdr:colOff>
      <xdr:row>212</xdr:row>
      <xdr:rowOff>147637</xdr:rowOff>
    </xdr:to>
    <xdr:graphicFrame macro="">
      <xdr:nvGraphicFramePr>
        <xdr:cNvPr id="19" name="Graf 18">
          <a:extLst>
            <a:ext uri="{FF2B5EF4-FFF2-40B4-BE49-F238E27FC236}">
              <a16:creationId xmlns:a16="http://schemas.microsoft.com/office/drawing/2014/main" id="{A316C82F-334E-452C-839D-1B0533ED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14</xdr:col>
      <xdr:colOff>19050</xdr:colOff>
      <xdr:row>214</xdr:row>
      <xdr:rowOff>14287</xdr:rowOff>
    </xdr:from>
    <xdr:to>
      <xdr:col>21</xdr:col>
      <xdr:colOff>0</xdr:colOff>
      <xdr:row>221</xdr:row>
      <xdr:rowOff>157162</xdr:rowOff>
    </xdr:to>
    <xdr:graphicFrame macro="">
      <xdr:nvGraphicFramePr>
        <xdr:cNvPr id="20" name="Graf 19">
          <a:extLst>
            <a:ext uri="{FF2B5EF4-FFF2-40B4-BE49-F238E27FC236}">
              <a16:creationId xmlns:a16="http://schemas.microsoft.com/office/drawing/2014/main" id="{1DC6A79B-E53A-4D27-8AA0-FA0C0CE690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14</xdr:col>
      <xdr:colOff>9525</xdr:colOff>
      <xdr:row>222</xdr:row>
      <xdr:rowOff>195262</xdr:rowOff>
    </xdr:from>
    <xdr:to>
      <xdr:col>21</xdr:col>
      <xdr:colOff>19050</xdr:colOff>
      <xdr:row>230</xdr:row>
      <xdr:rowOff>138112</xdr:rowOff>
    </xdr:to>
    <xdr:graphicFrame macro="">
      <xdr:nvGraphicFramePr>
        <xdr:cNvPr id="21" name="Graf 20">
          <a:extLst>
            <a:ext uri="{FF2B5EF4-FFF2-40B4-BE49-F238E27FC236}">
              <a16:creationId xmlns:a16="http://schemas.microsoft.com/office/drawing/2014/main" id="{0727BF02-D23B-4155-9C98-6B4AB82D16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</xdr:col>
      <xdr:colOff>0</xdr:colOff>
      <xdr:row>232</xdr:row>
      <xdr:rowOff>4762</xdr:rowOff>
    </xdr:from>
    <xdr:to>
      <xdr:col>20</xdr:col>
      <xdr:colOff>600075</xdr:colOff>
      <xdr:row>239</xdr:row>
      <xdr:rowOff>147637</xdr:rowOff>
    </xdr:to>
    <xdr:graphicFrame macro="">
      <xdr:nvGraphicFramePr>
        <xdr:cNvPr id="22" name="Graf 21">
          <a:extLst>
            <a:ext uri="{FF2B5EF4-FFF2-40B4-BE49-F238E27FC236}">
              <a16:creationId xmlns:a16="http://schemas.microsoft.com/office/drawing/2014/main" id="{CDED2105-056F-46DF-A346-0CDF98AA7A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14</xdr:col>
      <xdr:colOff>9525</xdr:colOff>
      <xdr:row>241</xdr:row>
      <xdr:rowOff>4762</xdr:rowOff>
    </xdr:from>
    <xdr:to>
      <xdr:col>20</xdr:col>
      <xdr:colOff>600075</xdr:colOff>
      <xdr:row>249</xdr:row>
      <xdr:rowOff>147637</xdr:rowOff>
    </xdr:to>
    <xdr:graphicFrame macro="">
      <xdr:nvGraphicFramePr>
        <xdr:cNvPr id="24" name="Graf 23">
          <a:extLst>
            <a:ext uri="{FF2B5EF4-FFF2-40B4-BE49-F238E27FC236}">
              <a16:creationId xmlns:a16="http://schemas.microsoft.com/office/drawing/2014/main" id="{C68F491C-82B6-446D-8246-E1C7A425B2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14</xdr:col>
      <xdr:colOff>9525</xdr:colOff>
      <xdr:row>253</xdr:row>
      <xdr:rowOff>4762</xdr:rowOff>
    </xdr:from>
    <xdr:to>
      <xdr:col>21</xdr:col>
      <xdr:colOff>0</xdr:colOff>
      <xdr:row>259</xdr:row>
      <xdr:rowOff>338137</xdr:rowOff>
    </xdr:to>
    <xdr:graphicFrame macro="">
      <xdr:nvGraphicFramePr>
        <xdr:cNvPr id="25" name="Graf 24">
          <a:extLst>
            <a:ext uri="{FF2B5EF4-FFF2-40B4-BE49-F238E27FC236}">
              <a16:creationId xmlns:a16="http://schemas.microsoft.com/office/drawing/2014/main" id="{78CD95BF-0810-4237-BCC1-21F9218B3D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19050</xdr:colOff>
      <xdr:row>263</xdr:row>
      <xdr:rowOff>14287</xdr:rowOff>
    </xdr:from>
    <xdr:to>
      <xdr:col>21</xdr:col>
      <xdr:colOff>0</xdr:colOff>
      <xdr:row>272</xdr:row>
      <xdr:rowOff>157162</xdr:rowOff>
    </xdr:to>
    <xdr:graphicFrame macro="">
      <xdr:nvGraphicFramePr>
        <xdr:cNvPr id="27" name="Graf 26">
          <a:extLst>
            <a:ext uri="{FF2B5EF4-FFF2-40B4-BE49-F238E27FC236}">
              <a16:creationId xmlns:a16="http://schemas.microsoft.com/office/drawing/2014/main" id="{25073E71-7178-45B8-AC3E-4A74DC881A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14</xdr:col>
      <xdr:colOff>9525</xdr:colOff>
      <xdr:row>274</xdr:row>
      <xdr:rowOff>4762</xdr:rowOff>
    </xdr:from>
    <xdr:to>
      <xdr:col>21</xdr:col>
      <xdr:colOff>0</xdr:colOff>
      <xdr:row>280</xdr:row>
      <xdr:rowOff>338137</xdr:rowOff>
    </xdr:to>
    <xdr:graphicFrame macro="">
      <xdr:nvGraphicFramePr>
        <xdr:cNvPr id="28" name="Graf 27">
          <a:extLst>
            <a:ext uri="{FF2B5EF4-FFF2-40B4-BE49-F238E27FC236}">
              <a16:creationId xmlns:a16="http://schemas.microsoft.com/office/drawing/2014/main" id="{0C455736-EA80-47C0-B7B1-53867C9131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14</xdr:col>
      <xdr:colOff>19050</xdr:colOff>
      <xdr:row>283</xdr:row>
      <xdr:rowOff>14287</xdr:rowOff>
    </xdr:from>
    <xdr:to>
      <xdr:col>21</xdr:col>
      <xdr:colOff>0</xdr:colOff>
      <xdr:row>291</xdr:row>
      <xdr:rowOff>147637</xdr:rowOff>
    </xdr:to>
    <xdr:graphicFrame macro="">
      <xdr:nvGraphicFramePr>
        <xdr:cNvPr id="29" name="Graf 28">
          <a:extLst>
            <a:ext uri="{FF2B5EF4-FFF2-40B4-BE49-F238E27FC236}">
              <a16:creationId xmlns:a16="http://schemas.microsoft.com/office/drawing/2014/main" id="{DB81D677-5C67-4095-A3E4-476BB7F11E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9525</xdr:colOff>
      <xdr:row>68</xdr:row>
      <xdr:rowOff>4762</xdr:rowOff>
    </xdr:from>
    <xdr:to>
      <xdr:col>21</xdr:col>
      <xdr:colOff>0</xdr:colOff>
      <xdr:row>74</xdr:row>
      <xdr:rowOff>338137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D3DACF2B-F70D-42A3-84D3-82A02458F6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14</xdr:col>
      <xdr:colOff>9525</xdr:colOff>
      <xdr:row>134</xdr:row>
      <xdr:rowOff>138112</xdr:rowOff>
    </xdr:from>
    <xdr:to>
      <xdr:col>20</xdr:col>
      <xdr:colOff>590550</xdr:colOff>
      <xdr:row>142</xdr:row>
      <xdr:rowOff>80962</xdr:rowOff>
    </xdr:to>
    <xdr:graphicFrame macro="">
      <xdr:nvGraphicFramePr>
        <xdr:cNvPr id="30" name="Graf 29">
          <a:extLst>
            <a:ext uri="{FF2B5EF4-FFF2-40B4-BE49-F238E27FC236}">
              <a16:creationId xmlns:a16="http://schemas.microsoft.com/office/drawing/2014/main" id="{EE251CA3-7990-4938-AA5C-09E24875E6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14</xdr:col>
      <xdr:colOff>9525</xdr:colOff>
      <xdr:row>154</xdr:row>
      <xdr:rowOff>195261</xdr:rowOff>
    </xdr:from>
    <xdr:to>
      <xdr:col>21</xdr:col>
      <xdr:colOff>1</xdr:colOff>
      <xdr:row>162</xdr:row>
      <xdr:rowOff>352424</xdr:rowOff>
    </xdr:to>
    <xdr:graphicFrame macro="">
      <xdr:nvGraphicFramePr>
        <xdr:cNvPr id="31" name="Graf 30">
          <a:extLst>
            <a:ext uri="{FF2B5EF4-FFF2-40B4-BE49-F238E27FC236}">
              <a16:creationId xmlns:a16="http://schemas.microsoft.com/office/drawing/2014/main" id="{102EBBFD-FCA3-4912-8BD1-45E04D59EF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14</xdr:col>
      <xdr:colOff>0</xdr:colOff>
      <xdr:row>166</xdr:row>
      <xdr:rowOff>23812</xdr:rowOff>
    </xdr:from>
    <xdr:to>
      <xdr:col>20</xdr:col>
      <xdr:colOff>600075</xdr:colOff>
      <xdr:row>173</xdr:row>
      <xdr:rowOff>157162</xdr:rowOff>
    </xdr:to>
    <xdr:graphicFrame macro="">
      <xdr:nvGraphicFramePr>
        <xdr:cNvPr id="32" name="Graf 31">
          <a:extLst>
            <a:ext uri="{FF2B5EF4-FFF2-40B4-BE49-F238E27FC236}">
              <a16:creationId xmlns:a16="http://schemas.microsoft.com/office/drawing/2014/main" id="{7422A376-AA02-4F4F-A19B-B941BF66AA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E40F3-8FEE-4AFC-A4FD-FE3984164832}">
  <dimension ref="A1:AI185"/>
  <sheetViews>
    <sheetView topLeftCell="N1" workbookViewId="0">
      <pane ySplit="1" topLeftCell="A129" activePane="bottomLeft" state="frozen"/>
      <selection activeCell="Z1" sqref="Z1"/>
      <selection pane="bottomLeft" activeCell="X170" sqref="X170"/>
    </sheetView>
  </sheetViews>
  <sheetFormatPr defaultRowHeight="15" x14ac:dyDescent="0.25"/>
  <cols>
    <col min="1" max="35" width="20.71093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159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327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</row>
    <row r="2" spans="1:35" x14ac:dyDescent="0.25">
      <c r="A2" s="2">
        <v>2</v>
      </c>
      <c r="B2" s="2">
        <v>2</v>
      </c>
      <c r="C2" s="2">
        <v>4</v>
      </c>
      <c r="D2" s="2">
        <v>2</v>
      </c>
      <c r="E2" s="2" t="s">
        <v>33</v>
      </c>
      <c r="F2" s="2">
        <v>1</v>
      </c>
      <c r="G2" s="2">
        <v>4</v>
      </c>
      <c r="H2" s="2">
        <v>3</v>
      </c>
      <c r="I2" s="2">
        <v>3</v>
      </c>
      <c r="J2" s="2">
        <v>1</v>
      </c>
      <c r="K2" s="2">
        <v>1.6</v>
      </c>
      <c r="L2" s="2"/>
      <c r="M2" s="2">
        <v>2</v>
      </c>
      <c r="N2" s="2" t="s">
        <v>34</v>
      </c>
      <c r="O2" s="2">
        <v>4</v>
      </c>
      <c r="P2" s="2">
        <v>3</v>
      </c>
      <c r="Q2" s="2" t="s">
        <v>35</v>
      </c>
      <c r="R2" s="2"/>
      <c r="S2" s="2">
        <v>2</v>
      </c>
      <c r="T2" s="2">
        <v>2</v>
      </c>
      <c r="U2" s="2">
        <v>2</v>
      </c>
      <c r="V2" s="2">
        <v>2</v>
      </c>
      <c r="W2" s="2">
        <v>1</v>
      </c>
      <c r="X2" s="1" t="s">
        <v>36</v>
      </c>
      <c r="Y2" s="2">
        <v>1</v>
      </c>
      <c r="Z2" s="5"/>
      <c r="AA2" s="2">
        <v>2</v>
      </c>
      <c r="AB2" s="2">
        <v>3</v>
      </c>
      <c r="AC2" s="1" t="s">
        <v>37</v>
      </c>
      <c r="AD2" s="2">
        <v>4</v>
      </c>
      <c r="AE2" s="2">
        <v>2</v>
      </c>
      <c r="AF2" s="2"/>
      <c r="AG2" s="1" t="s">
        <v>38</v>
      </c>
      <c r="AH2" s="1" t="s">
        <v>39</v>
      </c>
      <c r="AI2" s="2">
        <v>1</v>
      </c>
    </row>
    <row r="3" spans="1:35" x14ac:dyDescent="0.25">
      <c r="A3" s="2">
        <v>2</v>
      </c>
      <c r="B3" s="2">
        <v>2</v>
      </c>
      <c r="C3" s="2">
        <v>1</v>
      </c>
      <c r="D3" s="2">
        <v>2</v>
      </c>
      <c r="E3" s="2">
        <v>3.4</v>
      </c>
      <c r="F3" s="2">
        <v>1</v>
      </c>
      <c r="G3" s="2">
        <v>4</v>
      </c>
      <c r="H3" s="2">
        <v>3</v>
      </c>
      <c r="I3" s="2">
        <v>2</v>
      </c>
      <c r="J3" s="2">
        <v>1</v>
      </c>
      <c r="K3" s="2">
        <v>1.6</v>
      </c>
      <c r="L3" s="2"/>
      <c r="M3" s="2">
        <v>2</v>
      </c>
      <c r="N3" s="2" t="s">
        <v>34</v>
      </c>
      <c r="O3" s="2">
        <v>4</v>
      </c>
      <c r="P3" s="2">
        <v>2</v>
      </c>
      <c r="Q3" s="2" t="s">
        <v>40</v>
      </c>
      <c r="R3" s="2"/>
      <c r="S3" s="2">
        <v>1</v>
      </c>
      <c r="T3" s="2">
        <v>1</v>
      </c>
      <c r="U3" s="2">
        <v>1</v>
      </c>
      <c r="V3" s="2">
        <v>3</v>
      </c>
      <c r="W3" s="2">
        <v>1</v>
      </c>
      <c r="X3" s="1" t="s">
        <v>41</v>
      </c>
      <c r="Y3" s="2">
        <v>2</v>
      </c>
      <c r="Z3" s="5"/>
      <c r="AA3" s="2">
        <v>3</v>
      </c>
      <c r="AB3" s="2">
        <v>3</v>
      </c>
      <c r="AC3" s="1" t="s">
        <v>42</v>
      </c>
      <c r="AD3" s="2">
        <v>5</v>
      </c>
      <c r="AE3" s="2">
        <v>2</v>
      </c>
      <c r="AF3" s="2"/>
      <c r="AG3" s="1" t="s">
        <v>43</v>
      </c>
      <c r="AH3" s="1" t="s">
        <v>44</v>
      </c>
      <c r="AI3" s="2">
        <v>1</v>
      </c>
    </row>
    <row r="4" spans="1:35" x14ac:dyDescent="0.25">
      <c r="A4" s="2">
        <v>2</v>
      </c>
      <c r="B4" s="2">
        <v>2</v>
      </c>
      <c r="C4" s="2">
        <v>4</v>
      </c>
      <c r="D4" s="2">
        <v>2</v>
      </c>
      <c r="E4" s="2" t="s">
        <v>45</v>
      </c>
      <c r="F4" s="2">
        <v>1</v>
      </c>
      <c r="G4" s="2">
        <v>4</v>
      </c>
      <c r="H4" s="2">
        <v>3</v>
      </c>
      <c r="I4" s="2">
        <v>3</v>
      </c>
      <c r="J4" s="2">
        <v>1</v>
      </c>
      <c r="K4" s="2">
        <v>1.6</v>
      </c>
      <c r="L4" s="2"/>
      <c r="M4" s="2">
        <v>2</v>
      </c>
      <c r="N4" s="2" t="s">
        <v>34</v>
      </c>
      <c r="O4" s="2">
        <v>3</v>
      </c>
      <c r="P4" s="2">
        <v>2</v>
      </c>
      <c r="Q4" s="2" t="s">
        <v>35</v>
      </c>
      <c r="R4" s="2"/>
      <c r="S4" s="2">
        <v>1</v>
      </c>
      <c r="T4" s="2">
        <v>1</v>
      </c>
      <c r="U4" s="2">
        <v>1</v>
      </c>
      <c r="V4" s="2">
        <v>2</v>
      </c>
      <c r="W4" s="2">
        <v>4</v>
      </c>
      <c r="X4" s="1" t="s">
        <v>46</v>
      </c>
      <c r="Y4" s="2">
        <v>1</v>
      </c>
      <c r="Z4" s="5"/>
      <c r="AA4" s="2">
        <v>4</v>
      </c>
      <c r="AB4" s="2">
        <v>1</v>
      </c>
      <c r="AC4" s="1" t="s">
        <v>47</v>
      </c>
      <c r="AD4" s="2">
        <v>5</v>
      </c>
      <c r="AE4" s="2">
        <v>2</v>
      </c>
      <c r="AF4" s="2"/>
      <c r="AG4" s="1" t="s">
        <v>48</v>
      </c>
      <c r="AH4" s="1" t="s">
        <v>49</v>
      </c>
      <c r="AI4" s="2">
        <v>1</v>
      </c>
    </row>
    <row r="5" spans="1:35" x14ac:dyDescent="0.25">
      <c r="A5" s="2">
        <v>2</v>
      </c>
      <c r="B5" s="2">
        <v>2</v>
      </c>
      <c r="C5" s="2">
        <v>3</v>
      </c>
      <c r="D5" s="2">
        <v>2</v>
      </c>
      <c r="E5" s="2" t="s">
        <v>45</v>
      </c>
      <c r="F5" s="2">
        <v>1</v>
      </c>
      <c r="G5" s="2">
        <v>3</v>
      </c>
      <c r="H5" s="2">
        <v>3</v>
      </c>
      <c r="I5" s="2">
        <v>3</v>
      </c>
      <c r="J5" s="2">
        <v>1</v>
      </c>
      <c r="K5" s="2">
        <v>6</v>
      </c>
      <c r="L5" s="2"/>
      <c r="M5" s="2">
        <v>2</v>
      </c>
      <c r="N5" s="2" t="s">
        <v>34</v>
      </c>
      <c r="O5" s="2">
        <v>3</v>
      </c>
      <c r="P5" s="2">
        <v>5</v>
      </c>
      <c r="Q5" s="2">
        <v>1.2</v>
      </c>
      <c r="R5" s="2"/>
      <c r="S5" s="2">
        <v>2</v>
      </c>
      <c r="T5" s="2">
        <v>3</v>
      </c>
      <c r="U5" s="2">
        <v>2</v>
      </c>
      <c r="V5" s="2">
        <v>3</v>
      </c>
      <c r="W5" s="2">
        <v>1</v>
      </c>
      <c r="X5" s="1" t="s">
        <v>50</v>
      </c>
      <c r="Y5" s="2">
        <v>1</v>
      </c>
      <c r="Z5" s="5"/>
      <c r="AA5" s="2">
        <v>4</v>
      </c>
      <c r="AB5" s="2">
        <v>1</v>
      </c>
      <c r="AC5" s="1" t="s">
        <v>51</v>
      </c>
      <c r="AD5" s="2">
        <v>5</v>
      </c>
      <c r="AE5" s="2">
        <v>1</v>
      </c>
      <c r="AF5" s="2">
        <v>1</v>
      </c>
      <c r="AG5" s="1" t="s">
        <v>52</v>
      </c>
      <c r="AH5" s="1" t="s">
        <v>53</v>
      </c>
      <c r="AI5" s="2">
        <v>2</v>
      </c>
    </row>
    <row r="6" spans="1:35" x14ac:dyDescent="0.25">
      <c r="A6" s="2">
        <v>2</v>
      </c>
      <c r="B6" s="2">
        <v>2</v>
      </c>
      <c r="C6" s="2">
        <v>4</v>
      </c>
      <c r="D6" s="2">
        <v>2</v>
      </c>
      <c r="E6" s="2" t="s">
        <v>45</v>
      </c>
      <c r="F6" s="2">
        <v>1</v>
      </c>
      <c r="G6" s="2">
        <v>3</v>
      </c>
      <c r="H6" s="2">
        <v>3</v>
      </c>
      <c r="I6" s="2">
        <v>3</v>
      </c>
      <c r="J6" s="2">
        <v>1</v>
      </c>
      <c r="K6" s="2">
        <v>1.6</v>
      </c>
      <c r="L6" s="2"/>
      <c r="M6" s="2">
        <v>1</v>
      </c>
      <c r="N6" s="2" t="s">
        <v>34</v>
      </c>
      <c r="O6" s="2">
        <v>3</v>
      </c>
      <c r="P6" s="2">
        <v>4</v>
      </c>
      <c r="Q6" s="2">
        <v>1.2</v>
      </c>
      <c r="R6" s="2"/>
      <c r="S6" s="2">
        <v>2</v>
      </c>
      <c r="T6" s="2">
        <v>1</v>
      </c>
      <c r="U6" s="2">
        <v>2</v>
      </c>
      <c r="V6" s="2">
        <v>2</v>
      </c>
      <c r="W6" s="2">
        <v>1</v>
      </c>
      <c r="X6" s="1" t="s">
        <v>50</v>
      </c>
      <c r="Y6" s="2">
        <v>1</v>
      </c>
      <c r="Z6" s="5"/>
      <c r="AA6" s="2">
        <v>3</v>
      </c>
      <c r="AB6" s="2">
        <v>1</v>
      </c>
      <c r="AC6" s="1" t="s">
        <v>54</v>
      </c>
      <c r="AD6" s="2">
        <v>4</v>
      </c>
      <c r="AE6" s="2">
        <v>1</v>
      </c>
      <c r="AF6" s="2">
        <v>1</v>
      </c>
      <c r="AG6" s="1" t="s">
        <v>55</v>
      </c>
      <c r="AH6" s="1" t="s">
        <v>56</v>
      </c>
      <c r="AI6" s="2">
        <v>1</v>
      </c>
    </row>
    <row r="7" spans="1:35" x14ac:dyDescent="0.25">
      <c r="A7" s="2">
        <v>2</v>
      </c>
      <c r="B7" s="2">
        <v>2</v>
      </c>
      <c r="C7" s="2">
        <v>2</v>
      </c>
      <c r="D7" s="2">
        <v>2</v>
      </c>
      <c r="E7" s="2">
        <v>1</v>
      </c>
      <c r="F7" s="2">
        <v>1</v>
      </c>
      <c r="G7" s="2">
        <v>3</v>
      </c>
      <c r="H7" s="2">
        <v>4</v>
      </c>
      <c r="I7" s="2">
        <v>3</v>
      </c>
      <c r="J7" s="2">
        <v>1</v>
      </c>
      <c r="K7" s="2">
        <v>5.6</v>
      </c>
      <c r="L7" s="2"/>
      <c r="M7" s="2">
        <v>1</v>
      </c>
      <c r="N7" s="2" t="s">
        <v>57</v>
      </c>
      <c r="O7" s="2">
        <v>3</v>
      </c>
      <c r="P7" s="2">
        <v>2</v>
      </c>
      <c r="Q7" s="2">
        <v>1.2</v>
      </c>
      <c r="R7" s="2"/>
      <c r="S7" s="2">
        <v>3</v>
      </c>
      <c r="T7" s="2">
        <v>1</v>
      </c>
      <c r="U7" s="2">
        <v>2</v>
      </c>
      <c r="V7" s="2">
        <v>4</v>
      </c>
      <c r="W7" s="2">
        <v>1</v>
      </c>
      <c r="X7" s="1" t="s">
        <v>58</v>
      </c>
      <c r="Y7" s="2">
        <v>1</v>
      </c>
      <c r="Z7" s="5"/>
      <c r="AA7" s="2">
        <v>4</v>
      </c>
      <c r="AB7" s="2">
        <v>1</v>
      </c>
      <c r="AC7" s="1" t="s">
        <v>59</v>
      </c>
      <c r="AD7" s="2">
        <v>4</v>
      </c>
      <c r="AE7" s="2">
        <v>2</v>
      </c>
      <c r="AF7" s="2"/>
      <c r="AG7" s="1" t="s">
        <v>60</v>
      </c>
      <c r="AH7" s="1" t="s">
        <v>61</v>
      </c>
      <c r="AI7" s="2">
        <v>1</v>
      </c>
    </row>
    <row r="8" spans="1:35" x14ac:dyDescent="0.25">
      <c r="A8" s="2">
        <v>2</v>
      </c>
      <c r="B8" s="2">
        <v>2</v>
      </c>
      <c r="C8" s="2">
        <v>4</v>
      </c>
      <c r="D8" s="2">
        <v>2</v>
      </c>
      <c r="E8" s="2">
        <v>2.2999999999999998</v>
      </c>
      <c r="F8" s="2">
        <v>1</v>
      </c>
      <c r="G8" s="2">
        <v>3</v>
      </c>
      <c r="H8" s="2">
        <v>3</v>
      </c>
      <c r="I8" s="2">
        <v>4</v>
      </c>
      <c r="J8" s="2">
        <v>1</v>
      </c>
      <c r="K8" s="2">
        <v>5.6</v>
      </c>
      <c r="L8" s="2"/>
      <c r="M8" s="2">
        <v>2</v>
      </c>
      <c r="N8" s="2" t="s">
        <v>57</v>
      </c>
      <c r="O8" s="2">
        <v>3</v>
      </c>
      <c r="P8" s="2">
        <v>2</v>
      </c>
      <c r="Q8" s="2">
        <v>2.5</v>
      </c>
      <c r="R8" s="2"/>
      <c r="S8" s="2">
        <v>2</v>
      </c>
      <c r="T8" s="2">
        <v>2</v>
      </c>
      <c r="U8" s="2">
        <v>2</v>
      </c>
      <c r="V8" s="2">
        <v>3</v>
      </c>
      <c r="W8" s="2">
        <v>2</v>
      </c>
      <c r="X8" s="1" t="s">
        <v>41</v>
      </c>
      <c r="Y8" s="2">
        <v>1</v>
      </c>
      <c r="Z8" s="5"/>
      <c r="AA8" s="2">
        <v>3</v>
      </c>
      <c r="AB8" s="2">
        <v>1</v>
      </c>
      <c r="AC8" s="1" t="s">
        <v>62</v>
      </c>
      <c r="AD8" s="2">
        <v>2</v>
      </c>
      <c r="AE8" s="2">
        <v>1</v>
      </c>
      <c r="AF8" s="2">
        <v>4</v>
      </c>
      <c r="AG8" s="1" t="s">
        <v>63</v>
      </c>
      <c r="AH8" s="1" t="s">
        <v>64</v>
      </c>
      <c r="AI8" s="2">
        <v>1</v>
      </c>
    </row>
    <row r="9" spans="1:35" x14ac:dyDescent="0.25">
      <c r="A9" s="2">
        <v>2</v>
      </c>
      <c r="B9" s="2">
        <v>2</v>
      </c>
      <c r="C9" s="2">
        <v>3</v>
      </c>
      <c r="D9" s="2">
        <v>2</v>
      </c>
      <c r="E9" s="2">
        <v>2</v>
      </c>
      <c r="F9" s="2">
        <v>1</v>
      </c>
      <c r="G9" s="2">
        <v>4</v>
      </c>
      <c r="H9" s="2">
        <v>3</v>
      </c>
      <c r="I9" s="2">
        <v>4</v>
      </c>
      <c r="J9" s="2">
        <v>1</v>
      </c>
      <c r="K9" s="2">
        <v>5.6</v>
      </c>
      <c r="L9" s="2"/>
      <c r="M9" s="2">
        <v>2</v>
      </c>
      <c r="N9" s="2" t="s">
        <v>57</v>
      </c>
      <c r="O9" s="2">
        <v>3</v>
      </c>
      <c r="P9" s="2">
        <v>3</v>
      </c>
      <c r="Q9" s="2">
        <v>1.2</v>
      </c>
      <c r="R9" s="2"/>
      <c r="S9" s="2">
        <v>2</v>
      </c>
      <c r="T9" s="2">
        <v>2</v>
      </c>
      <c r="U9" s="2">
        <v>2</v>
      </c>
      <c r="V9" s="2">
        <v>3</v>
      </c>
      <c r="W9" s="2">
        <v>2</v>
      </c>
      <c r="X9" s="1" t="s">
        <v>65</v>
      </c>
      <c r="Y9" s="2">
        <v>1</v>
      </c>
      <c r="Z9" s="5"/>
      <c r="AA9" s="2">
        <v>3</v>
      </c>
      <c r="AB9" s="2">
        <v>1</v>
      </c>
      <c r="AC9" s="1" t="s">
        <v>66</v>
      </c>
      <c r="AD9" s="2">
        <v>2</v>
      </c>
      <c r="AE9" s="2">
        <v>1</v>
      </c>
      <c r="AF9" s="2">
        <v>4</v>
      </c>
      <c r="AG9" s="1" t="s">
        <v>67</v>
      </c>
      <c r="AH9" s="1" t="s">
        <v>49</v>
      </c>
      <c r="AI9" s="2">
        <v>1</v>
      </c>
    </row>
    <row r="10" spans="1:35" x14ac:dyDescent="0.25">
      <c r="A10" s="2">
        <v>2</v>
      </c>
      <c r="B10" s="2">
        <v>2</v>
      </c>
      <c r="C10" s="2">
        <v>3</v>
      </c>
      <c r="D10" s="2">
        <v>1</v>
      </c>
      <c r="E10" s="2">
        <v>2</v>
      </c>
      <c r="F10" s="2">
        <v>1</v>
      </c>
      <c r="G10" s="2">
        <v>3</v>
      </c>
      <c r="H10" s="2">
        <v>3</v>
      </c>
      <c r="I10" s="2">
        <v>3</v>
      </c>
      <c r="J10" s="2">
        <v>1</v>
      </c>
      <c r="K10" s="2">
        <v>6</v>
      </c>
      <c r="L10" s="2"/>
      <c r="M10" s="2">
        <v>2</v>
      </c>
      <c r="N10" s="2" t="s">
        <v>34</v>
      </c>
      <c r="O10" s="2">
        <v>3</v>
      </c>
      <c r="P10" s="2">
        <v>5</v>
      </c>
      <c r="Q10" s="2">
        <v>1.2</v>
      </c>
      <c r="R10" s="2"/>
      <c r="S10" s="2">
        <v>1</v>
      </c>
      <c r="T10" s="2">
        <v>2</v>
      </c>
      <c r="U10" s="2">
        <v>2</v>
      </c>
      <c r="V10" s="2">
        <v>3</v>
      </c>
      <c r="W10" s="2">
        <v>1</v>
      </c>
      <c r="X10" s="1" t="s">
        <v>58</v>
      </c>
      <c r="Y10" s="2">
        <v>1</v>
      </c>
      <c r="Z10" s="5"/>
      <c r="AA10" s="2">
        <v>3</v>
      </c>
      <c r="AB10" s="2">
        <v>1</v>
      </c>
      <c r="AC10" s="1" t="s">
        <v>51</v>
      </c>
      <c r="AD10" s="2">
        <v>5</v>
      </c>
      <c r="AE10" s="2">
        <v>2</v>
      </c>
      <c r="AF10" s="2"/>
      <c r="AG10" s="1" t="s">
        <v>68</v>
      </c>
      <c r="AH10" s="1" t="s">
        <v>69</v>
      </c>
      <c r="AI10" s="2">
        <v>1</v>
      </c>
    </row>
    <row r="11" spans="1:35" x14ac:dyDescent="0.25">
      <c r="A11" s="2">
        <v>1</v>
      </c>
      <c r="B11" s="2">
        <v>2</v>
      </c>
      <c r="C11" s="2">
        <v>4</v>
      </c>
      <c r="D11" s="2">
        <v>2</v>
      </c>
      <c r="E11" s="2" t="s">
        <v>45</v>
      </c>
      <c r="F11" s="2">
        <v>1</v>
      </c>
      <c r="G11" s="2">
        <v>3</v>
      </c>
      <c r="H11" s="2">
        <v>2</v>
      </c>
      <c r="I11" s="2">
        <v>3</v>
      </c>
      <c r="J11" s="2">
        <v>1.5</v>
      </c>
      <c r="K11" s="2">
        <v>1.9</v>
      </c>
      <c r="L11" s="2"/>
      <c r="M11" s="2">
        <v>3</v>
      </c>
      <c r="N11" s="2"/>
      <c r="O11" s="2"/>
      <c r="P11" s="2">
        <v>2</v>
      </c>
      <c r="Q11" s="2" t="s">
        <v>45</v>
      </c>
      <c r="R11" s="2"/>
      <c r="S11" s="2">
        <v>2</v>
      </c>
      <c r="T11" s="2">
        <v>3</v>
      </c>
      <c r="U11" s="2">
        <v>2</v>
      </c>
      <c r="V11" s="2">
        <v>2</v>
      </c>
      <c r="W11" s="2">
        <v>2</v>
      </c>
      <c r="X11" s="1" t="s">
        <v>70</v>
      </c>
      <c r="Y11" s="2">
        <v>1</v>
      </c>
      <c r="Z11" s="5"/>
      <c r="AA11" s="2">
        <v>4</v>
      </c>
      <c r="AB11" s="2">
        <v>2</v>
      </c>
      <c r="AC11" s="1" t="s">
        <v>71</v>
      </c>
      <c r="AD11" s="2">
        <v>5</v>
      </c>
      <c r="AE11" s="2">
        <v>2</v>
      </c>
      <c r="AF11" s="2"/>
      <c r="AG11" s="1" t="s">
        <v>72</v>
      </c>
      <c r="AH11" s="1" t="s">
        <v>73</v>
      </c>
      <c r="AI11" s="2">
        <v>2</v>
      </c>
    </row>
    <row r="12" spans="1:35" x14ac:dyDescent="0.25">
      <c r="A12" s="2">
        <v>2</v>
      </c>
      <c r="B12" s="2">
        <v>2</v>
      </c>
      <c r="C12" s="2">
        <v>4</v>
      </c>
      <c r="D12" s="2">
        <v>3</v>
      </c>
      <c r="E12" s="2">
        <v>2.2999999999999998</v>
      </c>
      <c r="F12" s="2">
        <v>1</v>
      </c>
      <c r="G12" s="2">
        <v>3</v>
      </c>
      <c r="H12" s="2">
        <v>2</v>
      </c>
      <c r="I12" s="2">
        <v>3</v>
      </c>
      <c r="J12" s="2">
        <v>1</v>
      </c>
      <c r="K12" s="2">
        <v>1.6</v>
      </c>
      <c r="L12" s="2"/>
      <c r="M12" s="2">
        <v>1</v>
      </c>
      <c r="N12" s="2" t="s">
        <v>34</v>
      </c>
      <c r="O12" s="2">
        <v>3</v>
      </c>
      <c r="P12" s="2">
        <v>3</v>
      </c>
      <c r="Q12" s="2">
        <v>2.5</v>
      </c>
      <c r="R12" s="2"/>
      <c r="S12" s="2">
        <v>1</v>
      </c>
      <c r="T12" s="2">
        <v>3</v>
      </c>
      <c r="U12" s="2">
        <v>3</v>
      </c>
      <c r="V12" s="2">
        <v>2</v>
      </c>
      <c r="W12" s="2">
        <v>1</v>
      </c>
      <c r="X12" s="1" t="s">
        <v>74</v>
      </c>
      <c r="Y12" s="2">
        <v>2</v>
      </c>
      <c r="Z12" s="5"/>
      <c r="AA12" s="2">
        <v>4</v>
      </c>
      <c r="AB12" s="2">
        <v>3</v>
      </c>
      <c r="AC12" s="1" t="s">
        <v>75</v>
      </c>
      <c r="AD12" s="2">
        <v>4</v>
      </c>
      <c r="AE12" s="2">
        <v>2</v>
      </c>
      <c r="AF12" s="2"/>
      <c r="AG12" s="1" t="s">
        <v>76</v>
      </c>
      <c r="AH12" s="1" t="s">
        <v>77</v>
      </c>
      <c r="AI12" s="2">
        <v>2</v>
      </c>
    </row>
    <row r="13" spans="1:35" x14ac:dyDescent="0.25">
      <c r="A13" s="2">
        <v>2</v>
      </c>
      <c r="B13" s="2">
        <v>2</v>
      </c>
      <c r="C13" s="2">
        <v>2</v>
      </c>
      <c r="D13" s="2">
        <v>3</v>
      </c>
      <c r="E13" s="2">
        <v>2.2999999999999998</v>
      </c>
      <c r="F13" s="2">
        <v>1</v>
      </c>
      <c r="G13" s="2">
        <v>1</v>
      </c>
      <c r="H13" s="2">
        <v>2</v>
      </c>
      <c r="I13" s="2">
        <v>1</v>
      </c>
      <c r="J13" s="2">
        <v>1</v>
      </c>
      <c r="K13" s="2">
        <v>1</v>
      </c>
      <c r="L13" s="2"/>
      <c r="M13" s="2">
        <v>2</v>
      </c>
      <c r="N13" s="2" t="s">
        <v>34</v>
      </c>
      <c r="O13" s="2">
        <v>4</v>
      </c>
      <c r="P13" s="2">
        <v>3</v>
      </c>
      <c r="Q13" s="2">
        <v>2</v>
      </c>
      <c r="R13" s="2"/>
      <c r="S13" s="2">
        <v>3</v>
      </c>
      <c r="T13" s="2">
        <v>4</v>
      </c>
      <c r="U13" s="2">
        <v>4</v>
      </c>
      <c r="V13" s="2">
        <v>4</v>
      </c>
      <c r="W13" s="2">
        <v>1</v>
      </c>
      <c r="X13" s="1" t="s">
        <v>78</v>
      </c>
      <c r="Y13" s="2">
        <v>4</v>
      </c>
      <c r="Z13" s="5" t="s">
        <v>79</v>
      </c>
      <c r="AA13" s="2">
        <v>2</v>
      </c>
      <c r="AB13" s="2">
        <v>2</v>
      </c>
      <c r="AC13" s="1" t="s">
        <v>80</v>
      </c>
      <c r="AD13" s="2">
        <v>4</v>
      </c>
      <c r="AE13" s="2">
        <v>2</v>
      </c>
      <c r="AF13" s="2"/>
      <c r="AG13" s="1" t="s">
        <v>81</v>
      </c>
      <c r="AH13" s="1" t="s">
        <v>82</v>
      </c>
      <c r="AI13" s="2">
        <v>2</v>
      </c>
    </row>
    <row r="14" spans="1:35" x14ac:dyDescent="0.25">
      <c r="A14" s="2">
        <v>2</v>
      </c>
      <c r="B14" s="2">
        <v>2</v>
      </c>
      <c r="C14" s="2">
        <v>4</v>
      </c>
      <c r="D14" s="2">
        <v>3</v>
      </c>
      <c r="E14" s="2">
        <v>2.2999999999999998</v>
      </c>
      <c r="F14" s="2">
        <v>1</v>
      </c>
      <c r="G14" s="2">
        <v>3</v>
      </c>
      <c r="H14" s="2">
        <v>2</v>
      </c>
      <c r="I14" s="2">
        <v>3</v>
      </c>
      <c r="J14" s="2">
        <v>1</v>
      </c>
      <c r="K14" s="2" t="s">
        <v>83</v>
      </c>
      <c r="L14" s="2"/>
      <c r="M14" s="2">
        <v>2</v>
      </c>
      <c r="N14" s="2" t="s">
        <v>34</v>
      </c>
      <c r="O14" s="2">
        <v>3</v>
      </c>
      <c r="P14" s="2">
        <v>3</v>
      </c>
      <c r="Q14" s="2">
        <v>2.5</v>
      </c>
      <c r="R14" s="2"/>
      <c r="S14" s="2">
        <v>2</v>
      </c>
      <c r="T14" s="2">
        <v>3</v>
      </c>
      <c r="U14" s="2">
        <v>2</v>
      </c>
      <c r="V14" s="2">
        <v>2</v>
      </c>
      <c r="W14" s="2">
        <v>2</v>
      </c>
      <c r="X14" s="1" t="s">
        <v>84</v>
      </c>
      <c r="Y14" s="2">
        <v>2</v>
      </c>
      <c r="Z14" s="5"/>
      <c r="AA14" s="2">
        <v>3</v>
      </c>
      <c r="AB14" s="2">
        <v>2</v>
      </c>
      <c r="AC14" s="1" t="s">
        <v>85</v>
      </c>
      <c r="AD14" s="2">
        <v>4</v>
      </c>
      <c r="AE14" s="2">
        <v>2</v>
      </c>
      <c r="AF14" s="2"/>
      <c r="AG14" s="1" t="s">
        <v>86</v>
      </c>
      <c r="AH14" s="1" t="s">
        <v>87</v>
      </c>
      <c r="AI14" s="2">
        <v>2</v>
      </c>
    </row>
    <row r="15" spans="1:35" x14ac:dyDescent="0.25">
      <c r="A15" s="2">
        <v>2</v>
      </c>
      <c r="B15" s="2">
        <v>2</v>
      </c>
      <c r="C15" s="2">
        <v>4</v>
      </c>
      <c r="D15" s="2">
        <v>1</v>
      </c>
      <c r="E15" s="2">
        <v>1.3</v>
      </c>
      <c r="F15" s="2">
        <v>1</v>
      </c>
      <c r="G15" s="2">
        <v>4</v>
      </c>
      <c r="H15" s="2">
        <v>3</v>
      </c>
      <c r="I15" s="2">
        <v>3</v>
      </c>
      <c r="J15" s="2">
        <v>1</v>
      </c>
      <c r="K15" s="2">
        <v>1.6</v>
      </c>
      <c r="L15" s="2"/>
      <c r="M15" s="2">
        <v>2</v>
      </c>
      <c r="N15" s="2" t="s">
        <v>34</v>
      </c>
      <c r="O15" s="2">
        <v>3</v>
      </c>
      <c r="P15" s="2">
        <v>2</v>
      </c>
      <c r="Q15" s="2" t="s">
        <v>45</v>
      </c>
      <c r="R15" s="2"/>
      <c r="S15" s="2">
        <v>1</v>
      </c>
      <c r="T15" s="2">
        <v>2</v>
      </c>
      <c r="U15" s="2">
        <v>2</v>
      </c>
      <c r="V15" s="2">
        <v>2</v>
      </c>
      <c r="W15" s="2">
        <v>2</v>
      </c>
      <c r="X15" s="1" t="s">
        <v>88</v>
      </c>
      <c r="Y15" s="2">
        <v>2</v>
      </c>
      <c r="Z15" s="5"/>
      <c r="AA15" s="2">
        <v>1</v>
      </c>
      <c r="AB15" s="2">
        <v>3</v>
      </c>
      <c r="AC15" s="1" t="s">
        <v>89</v>
      </c>
      <c r="AD15" s="2">
        <v>4</v>
      </c>
      <c r="AE15" s="2">
        <v>1</v>
      </c>
      <c r="AF15" s="2">
        <v>3</v>
      </c>
      <c r="AG15" s="1" t="s">
        <v>90</v>
      </c>
      <c r="AH15" s="1" t="s">
        <v>91</v>
      </c>
      <c r="AI15" s="2">
        <v>2</v>
      </c>
    </row>
    <row r="16" spans="1:35" x14ac:dyDescent="0.25">
      <c r="A16" s="2">
        <v>1</v>
      </c>
      <c r="B16" s="2">
        <v>2</v>
      </c>
      <c r="C16" s="2">
        <v>3</v>
      </c>
      <c r="D16" s="2">
        <v>2</v>
      </c>
      <c r="E16" s="2">
        <v>1.3</v>
      </c>
      <c r="F16" s="2">
        <v>1</v>
      </c>
      <c r="G16" s="2">
        <v>4</v>
      </c>
      <c r="H16" s="2">
        <v>3</v>
      </c>
      <c r="I16" s="2">
        <v>4</v>
      </c>
      <c r="J16" s="2">
        <v>1</v>
      </c>
      <c r="K16" s="2" t="s">
        <v>92</v>
      </c>
      <c r="L16" s="2"/>
      <c r="M16" s="2">
        <v>1</v>
      </c>
      <c r="N16" s="2" t="s">
        <v>34</v>
      </c>
      <c r="O16" s="2">
        <v>3</v>
      </c>
      <c r="P16" s="2">
        <v>4</v>
      </c>
      <c r="Q16" s="2">
        <v>5</v>
      </c>
      <c r="R16" s="2"/>
      <c r="S16" s="2">
        <v>1</v>
      </c>
      <c r="T16" s="2">
        <v>2</v>
      </c>
      <c r="U16" s="2">
        <v>2</v>
      </c>
      <c r="V16" s="2">
        <v>2</v>
      </c>
      <c r="W16" s="2">
        <v>1</v>
      </c>
      <c r="X16" s="1" t="s">
        <v>93</v>
      </c>
      <c r="Y16" s="2">
        <v>1</v>
      </c>
      <c r="Z16" s="5"/>
      <c r="AA16" s="2">
        <v>2</v>
      </c>
      <c r="AB16" s="2">
        <v>1</v>
      </c>
      <c r="AC16" s="1" t="s">
        <v>94</v>
      </c>
      <c r="AD16" s="2">
        <v>3</v>
      </c>
      <c r="AE16" s="2">
        <v>1</v>
      </c>
      <c r="AF16" s="2">
        <v>2</v>
      </c>
      <c r="AG16" s="1" t="s">
        <v>95</v>
      </c>
      <c r="AH16" s="1" t="s">
        <v>49</v>
      </c>
      <c r="AI16" s="2">
        <v>1</v>
      </c>
    </row>
    <row r="17" spans="1:35" x14ac:dyDescent="0.25">
      <c r="A17" s="2">
        <v>2</v>
      </c>
      <c r="B17" s="2">
        <v>2</v>
      </c>
      <c r="C17" s="2">
        <v>4</v>
      </c>
      <c r="D17" s="2">
        <v>2</v>
      </c>
      <c r="E17" s="2">
        <v>2.2999999999999998</v>
      </c>
      <c r="F17" s="2">
        <v>1</v>
      </c>
      <c r="G17" s="2">
        <v>4</v>
      </c>
      <c r="H17" s="2">
        <v>3</v>
      </c>
      <c r="I17" s="2">
        <v>3</v>
      </c>
      <c r="J17" s="2">
        <v>1</v>
      </c>
      <c r="K17" s="2">
        <v>1.6</v>
      </c>
      <c r="L17" s="2"/>
      <c r="M17" s="2">
        <v>2</v>
      </c>
      <c r="N17" s="2" t="s">
        <v>34</v>
      </c>
      <c r="O17" s="2">
        <v>3</v>
      </c>
      <c r="P17" s="2">
        <v>3</v>
      </c>
      <c r="Q17" s="2" t="s">
        <v>45</v>
      </c>
      <c r="R17" s="2"/>
      <c r="S17" s="2">
        <v>1</v>
      </c>
      <c r="T17" s="2">
        <v>2</v>
      </c>
      <c r="U17" s="2">
        <v>2</v>
      </c>
      <c r="V17" s="2">
        <v>1</v>
      </c>
      <c r="W17" s="2">
        <v>2</v>
      </c>
      <c r="X17" s="1" t="s">
        <v>84</v>
      </c>
      <c r="Y17" s="2">
        <v>2</v>
      </c>
      <c r="Z17" s="5"/>
      <c r="AA17" s="2">
        <v>2</v>
      </c>
      <c r="AB17" s="2">
        <v>3</v>
      </c>
      <c r="AC17" s="1" t="s">
        <v>54</v>
      </c>
      <c r="AD17" s="2">
        <v>4</v>
      </c>
      <c r="AE17" s="2">
        <v>2</v>
      </c>
      <c r="AF17" s="2"/>
      <c r="AG17" s="1" t="s">
        <v>96</v>
      </c>
      <c r="AH17" s="1" t="s">
        <v>49</v>
      </c>
      <c r="AI17" s="2">
        <v>2</v>
      </c>
    </row>
    <row r="18" spans="1:35" x14ac:dyDescent="0.25">
      <c r="A18" s="2">
        <v>2</v>
      </c>
      <c r="B18" s="2">
        <v>2</v>
      </c>
      <c r="C18" s="2">
        <v>1</v>
      </c>
      <c r="D18" s="2">
        <v>2</v>
      </c>
      <c r="E18" s="2">
        <v>2.2999999999999998</v>
      </c>
      <c r="F18" s="2">
        <v>1</v>
      </c>
      <c r="G18" s="2">
        <v>4</v>
      </c>
      <c r="H18" s="2">
        <v>2</v>
      </c>
      <c r="I18" s="2">
        <v>3</v>
      </c>
      <c r="J18" s="2">
        <v>1</v>
      </c>
      <c r="K18" s="2" t="s">
        <v>83</v>
      </c>
      <c r="L18" s="2"/>
      <c r="M18" s="2">
        <v>2</v>
      </c>
      <c r="N18" s="2" t="s">
        <v>57</v>
      </c>
      <c r="O18" s="2">
        <v>3</v>
      </c>
      <c r="P18" s="2">
        <v>2</v>
      </c>
      <c r="Q18" s="2" t="s">
        <v>97</v>
      </c>
      <c r="R18" s="2"/>
      <c r="S18" s="2">
        <v>2</v>
      </c>
      <c r="T18" s="2">
        <v>3</v>
      </c>
      <c r="U18" s="2">
        <v>2</v>
      </c>
      <c r="V18" s="2">
        <v>2</v>
      </c>
      <c r="W18" s="2">
        <v>2</v>
      </c>
      <c r="X18" s="1" t="s">
        <v>98</v>
      </c>
      <c r="Y18" s="2">
        <v>1</v>
      </c>
      <c r="Z18" s="5"/>
      <c r="AA18" s="2">
        <v>3</v>
      </c>
      <c r="AB18" s="2">
        <v>3</v>
      </c>
      <c r="AC18" s="1" t="s">
        <v>99</v>
      </c>
      <c r="AD18" s="2">
        <v>4</v>
      </c>
      <c r="AE18" s="2">
        <v>1</v>
      </c>
      <c r="AF18" s="2">
        <v>3</v>
      </c>
      <c r="AG18" s="1" t="s">
        <v>100</v>
      </c>
      <c r="AH18" s="1" t="s">
        <v>101</v>
      </c>
      <c r="AI18" s="2">
        <v>3</v>
      </c>
    </row>
    <row r="19" spans="1:35" x14ac:dyDescent="0.25">
      <c r="A19" s="2">
        <v>2</v>
      </c>
      <c r="B19" s="2">
        <v>2</v>
      </c>
      <c r="C19" s="2">
        <v>3</v>
      </c>
      <c r="D19" s="2">
        <v>3</v>
      </c>
      <c r="E19" s="2">
        <v>2.2999999999999998</v>
      </c>
      <c r="F19" s="2">
        <v>1</v>
      </c>
      <c r="G19" s="2">
        <v>3</v>
      </c>
      <c r="H19" s="2">
        <v>4</v>
      </c>
      <c r="I19" s="2">
        <v>2</v>
      </c>
      <c r="J19" s="2">
        <v>1</v>
      </c>
      <c r="K19" s="2" t="s">
        <v>83</v>
      </c>
      <c r="L19" s="2"/>
      <c r="M19" s="2">
        <v>2</v>
      </c>
      <c r="N19" s="2" t="s">
        <v>57</v>
      </c>
      <c r="O19" s="2">
        <v>2</v>
      </c>
      <c r="P19" s="2">
        <v>4</v>
      </c>
      <c r="Q19" s="2" t="s">
        <v>97</v>
      </c>
      <c r="R19" s="2"/>
      <c r="S19" s="2">
        <v>2</v>
      </c>
      <c r="T19" s="2">
        <v>2</v>
      </c>
      <c r="U19" s="2">
        <v>2</v>
      </c>
      <c r="V19" s="2">
        <v>2</v>
      </c>
      <c r="W19" s="2">
        <v>3</v>
      </c>
      <c r="X19" s="1" t="s">
        <v>102</v>
      </c>
      <c r="Y19" s="2">
        <v>1</v>
      </c>
      <c r="Z19" s="5"/>
      <c r="AA19" s="2">
        <v>3</v>
      </c>
      <c r="AB19" s="2">
        <v>2</v>
      </c>
      <c r="AC19" s="1" t="s">
        <v>103</v>
      </c>
      <c r="AD19" s="2">
        <v>3</v>
      </c>
      <c r="AE19" s="2">
        <v>2</v>
      </c>
      <c r="AF19" s="2"/>
      <c r="AG19" s="1" t="s">
        <v>104</v>
      </c>
      <c r="AH19" s="1" t="s">
        <v>105</v>
      </c>
      <c r="AI19" s="2">
        <v>2</v>
      </c>
    </row>
    <row r="20" spans="1:35" x14ac:dyDescent="0.25">
      <c r="A20" s="2">
        <v>2</v>
      </c>
      <c r="B20" s="2">
        <v>2</v>
      </c>
      <c r="C20" s="2">
        <v>3</v>
      </c>
      <c r="D20" s="2">
        <v>3</v>
      </c>
      <c r="E20" s="2">
        <v>1.2</v>
      </c>
      <c r="F20" s="2">
        <v>1</v>
      </c>
      <c r="G20" s="2">
        <v>4</v>
      </c>
      <c r="H20" s="2">
        <v>2</v>
      </c>
      <c r="I20" s="2">
        <v>2</v>
      </c>
      <c r="J20" s="2">
        <v>1.5</v>
      </c>
      <c r="K20" s="2">
        <v>1.6</v>
      </c>
      <c r="L20" s="2"/>
      <c r="M20" s="2">
        <v>1</v>
      </c>
      <c r="N20" s="2" t="s">
        <v>57</v>
      </c>
      <c r="O20" s="2">
        <v>2</v>
      </c>
      <c r="P20" s="2">
        <v>4</v>
      </c>
      <c r="Q20" s="2" t="s">
        <v>106</v>
      </c>
      <c r="R20" s="2"/>
      <c r="S20" s="2">
        <v>2</v>
      </c>
      <c r="T20" s="2">
        <v>3</v>
      </c>
      <c r="U20" s="2">
        <v>2</v>
      </c>
      <c r="V20" s="2">
        <v>3</v>
      </c>
      <c r="W20" s="2">
        <v>2</v>
      </c>
      <c r="X20" s="1" t="s">
        <v>58</v>
      </c>
      <c r="Y20" s="2">
        <v>2</v>
      </c>
      <c r="Z20" s="5"/>
      <c r="AA20" s="2">
        <v>3</v>
      </c>
      <c r="AB20" s="2">
        <v>1</v>
      </c>
      <c r="AC20" s="1" t="s">
        <v>107</v>
      </c>
      <c r="AD20" s="2">
        <v>5</v>
      </c>
      <c r="AE20" s="2">
        <v>1</v>
      </c>
      <c r="AF20" s="2">
        <v>1</v>
      </c>
      <c r="AG20" s="1" t="s">
        <v>108</v>
      </c>
      <c r="AH20" s="1" t="s">
        <v>109</v>
      </c>
      <c r="AI20" s="2">
        <v>2</v>
      </c>
    </row>
    <row r="21" spans="1:35" x14ac:dyDescent="0.25">
      <c r="A21" s="2">
        <v>2</v>
      </c>
      <c r="B21" s="2">
        <v>2</v>
      </c>
      <c r="C21" s="2">
        <v>2</v>
      </c>
      <c r="D21" s="2">
        <v>3</v>
      </c>
      <c r="E21" s="2">
        <v>2.2999999999999998</v>
      </c>
      <c r="F21" s="2">
        <v>1</v>
      </c>
      <c r="G21" s="2">
        <v>4</v>
      </c>
      <c r="H21" s="2">
        <v>2</v>
      </c>
      <c r="I21" s="2">
        <v>3</v>
      </c>
      <c r="J21" s="2">
        <v>1.5</v>
      </c>
      <c r="K21" s="2">
        <v>1.6</v>
      </c>
      <c r="L21" s="2"/>
      <c r="M21" s="2">
        <v>1</v>
      </c>
      <c r="N21" s="2" t="s">
        <v>57</v>
      </c>
      <c r="O21" s="2">
        <v>2</v>
      </c>
      <c r="P21" s="2">
        <v>2</v>
      </c>
      <c r="Q21" s="2" t="s">
        <v>106</v>
      </c>
      <c r="R21" s="2"/>
      <c r="S21" s="2">
        <v>1</v>
      </c>
      <c r="T21" s="2">
        <v>3</v>
      </c>
      <c r="U21" s="2">
        <v>2</v>
      </c>
      <c r="V21" s="2">
        <v>3</v>
      </c>
      <c r="W21" s="2">
        <v>3</v>
      </c>
      <c r="X21" s="1" t="s">
        <v>50</v>
      </c>
      <c r="Y21" s="2">
        <v>2</v>
      </c>
      <c r="Z21" s="5"/>
      <c r="AA21" s="2">
        <v>4</v>
      </c>
      <c r="AB21" s="2">
        <v>3</v>
      </c>
      <c r="AC21" s="1" t="s">
        <v>110</v>
      </c>
      <c r="AD21" s="2">
        <v>5</v>
      </c>
      <c r="AE21" s="2">
        <v>2</v>
      </c>
      <c r="AF21" s="2"/>
      <c r="AG21" s="1" t="s">
        <v>111</v>
      </c>
      <c r="AH21" s="1" t="s">
        <v>112</v>
      </c>
      <c r="AI21" s="2">
        <v>2</v>
      </c>
    </row>
    <row r="22" spans="1:35" x14ac:dyDescent="0.25">
      <c r="A22" s="2">
        <v>1</v>
      </c>
      <c r="B22" s="2">
        <v>2</v>
      </c>
      <c r="C22" s="2">
        <v>2</v>
      </c>
      <c r="D22" s="2">
        <v>1</v>
      </c>
      <c r="E22" s="2">
        <v>1.3</v>
      </c>
      <c r="F22" s="2">
        <v>1</v>
      </c>
      <c r="G22" s="2">
        <v>4</v>
      </c>
      <c r="H22" s="2">
        <v>4</v>
      </c>
      <c r="I22" s="2">
        <v>2</v>
      </c>
      <c r="J22" s="2">
        <v>1</v>
      </c>
      <c r="K22" s="2">
        <v>1.6</v>
      </c>
      <c r="L22" s="2"/>
      <c r="M22" s="2">
        <v>2</v>
      </c>
      <c r="N22" s="2" t="s">
        <v>34</v>
      </c>
      <c r="O22" s="2">
        <v>3</v>
      </c>
      <c r="P22" s="2">
        <v>4</v>
      </c>
      <c r="Q22" s="2" t="s">
        <v>97</v>
      </c>
      <c r="R22" s="2"/>
      <c r="S22" s="2">
        <v>2</v>
      </c>
      <c r="T22" s="2">
        <v>2</v>
      </c>
      <c r="U22" s="2">
        <v>2</v>
      </c>
      <c r="V22" s="2">
        <v>2</v>
      </c>
      <c r="W22" s="2">
        <v>3</v>
      </c>
      <c r="X22" s="1" t="s">
        <v>113</v>
      </c>
      <c r="Y22" s="2">
        <v>2</v>
      </c>
      <c r="Z22" s="5"/>
      <c r="AA22" s="2">
        <v>3</v>
      </c>
      <c r="AB22" s="2">
        <v>1</v>
      </c>
      <c r="AC22" s="1" t="s">
        <v>114</v>
      </c>
      <c r="AD22" s="2">
        <v>4</v>
      </c>
      <c r="AE22" s="2">
        <v>2</v>
      </c>
      <c r="AF22" s="2"/>
      <c r="AG22" s="1" t="s">
        <v>115</v>
      </c>
      <c r="AH22" s="1" t="s">
        <v>116</v>
      </c>
      <c r="AI22" s="2">
        <v>1</v>
      </c>
    </row>
    <row r="23" spans="1:35" x14ac:dyDescent="0.25">
      <c r="A23" s="2">
        <v>2</v>
      </c>
      <c r="B23" s="2">
        <v>2</v>
      </c>
      <c r="C23" s="2">
        <v>1</v>
      </c>
      <c r="D23" s="2">
        <v>1</v>
      </c>
      <c r="E23" s="2">
        <v>2.2999999999999998</v>
      </c>
      <c r="F23" s="2">
        <v>1</v>
      </c>
      <c r="G23" s="2">
        <v>3</v>
      </c>
      <c r="H23" s="2">
        <v>2</v>
      </c>
      <c r="I23" s="2">
        <v>2</v>
      </c>
      <c r="J23" s="2">
        <v>1</v>
      </c>
      <c r="K23" s="2" t="s">
        <v>117</v>
      </c>
      <c r="L23" s="2"/>
      <c r="M23" s="2">
        <v>2</v>
      </c>
      <c r="N23" s="2" t="s">
        <v>34</v>
      </c>
      <c r="O23" s="2">
        <v>3</v>
      </c>
      <c r="P23" s="2">
        <v>4</v>
      </c>
      <c r="Q23" s="2" t="s">
        <v>35</v>
      </c>
      <c r="R23" s="2"/>
      <c r="S23" s="2">
        <v>1</v>
      </c>
      <c r="T23" s="2">
        <v>1</v>
      </c>
      <c r="U23" s="2">
        <v>2</v>
      </c>
      <c r="V23" s="2">
        <v>1</v>
      </c>
      <c r="W23" s="2">
        <v>1</v>
      </c>
      <c r="X23" s="1" t="s">
        <v>118</v>
      </c>
      <c r="Y23" s="2">
        <v>1</v>
      </c>
      <c r="Z23" s="5"/>
      <c r="AA23" s="2">
        <v>3</v>
      </c>
      <c r="AB23" s="2">
        <v>2</v>
      </c>
      <c r="AC23" s="1" t="s">
        <v>119</v>
      </c>
      <c r="AD23" s="2">
        <v>4</v>
      </c>
      <c r="AE23" s="2">
        <v>2</v>
      </c>
      <c r="AF23" s="2"/>
      <c r="AG23" s="1" t="s">
        <v>120</v>
      </c>
      <c r="AH23" s="1" t="s">
        <v>121</v>
      </c>
      <c r="AI23" s="2">
        <v>2</v>
      </c>
    </row>
    <row r="24" spans="1:35" x14ac:dyDescent="0.25">
      <c r="A24" s="2">
        <v>1</v>
      </c>
      <c r="B24" s="2">
        <v>2</v>
      </c>
      <c r="C24" s="2">
        <v>1</v>
      </c>
      <c r="D24" s="2">
        <v>1</v>
      </c>
      <c r="E24" s="2">
        <v>2.2999999999999998</v>
      </c>
      <c r="F24" s="2">
        <v>1</v>
      </c>
      <c r="G24" s="2">
        <v>3</v>
      </c>
      <c r="H24" s="2">
        <v>3</v>
      </c>
      <c r="I24" s="2">
        <v>4</v>
      </c>
      <c r="J24" s="2">
        <v>1</v>
      </c>
      <c r="K24" s="2" t="s">
        <v>122</v>
      </c>
      <c r="L24" s="2"/>
      <c r="M24" s="2">
        <v>2</v>
      </c>
      <c r="N24" s="2" t="s">
        <v>34</v>
      </c>
      <c r="O24" s="2">
        <v>3</v>
      </c>
      <c r="P24" s="2">
        <v>4</v>
      </c>
      <c r="Q24" s="2" t="s">
        <v>97</v>
      </c>
      <c r="R24" s="2"/>
      <c r="S24" s="2">
        <v>1</v>
      </c>
      <c r="T24" s="2">
        <v>2</v>
      </c>
      <c r="U24" s="2">
        <v>1</v>
      </c>
      <c r="V24" s="2">
        <v>2</v>
      </c>
      <c r="W24" s="2">
        <v>1</v>
      </c>
      <c r="X24" s="1" t="s">
        <v>123</v>
      </c>
      <c r="Y24" s="2">
        <v>2</v>
      </c>
      <c r="Z24" s="5"/>
      <c r="AA24" s="2">
        <v>2</v>
      </c>
      <c r="AB24" s="2">
        <v>1</v>
      </c>
      <c r="AC24" s="1" t="s">
        <v>124</v>
      </c>
      <c r="AD24" s="2">
        <v>5</v>
      </c>
      <c r="AE24" s="2">
        <v>1</v>
      </c>
      <c r="AF24" s="2">
        <v>5</v>
      </c>
      <c r="AG24" s="1" t="s">
        <v>125</v>
      </c>
      <c r="AH24" s="1" t="s">
        <v>126</v>
      </c>
      <c r="AI24" s="2">
        <v>2</v>
      </c>
    </row>
    <row r="25" spans="1:35" x14ac:dyDescent="0.25">
      <c r="A25" s="2">
        <v>2</v>
      </c>
      <c r="B25" s="2">
        <v>2</v>
      </c>
      <c r="C25" s="2">
        <v>4</v>
      </c>
      <c r="D25" s="2">
        <v>2</v>
      </c>
      <c r="E25" s="2">
        <v>2.2999999999999998</v>
      </c>
      <c r="F25" s="2">
        <v>1</v>
      </c>
      <c r="G25" s="2">
        <v>4</v>
      </c>
      <c r="H25" s="2">
        <v>2</v>
      </c>
      <c r="I25" s="2">
        <v>3</v>
      </c>
      <c r="J25" s="2">
        <v>1</v>
      </c>
      <c r="K25" s="2" t="s">
        <v>92</v>
      </c>
      <c r="L25" s="2"/>
      <c r="M25" s="2">
        <v>2</v>
      </c>
      <c r="N25" s="2" t="s">
        <v>34</v>
      </c>
      <c r="O25" s="2">
        <v>3</v>
      </c>
      <c r="P25" s="2">
        <v>2</v>
      </c>
      <c r="Q25" s="2" t="s">
        <v>127</v>
      </c>
      <c r="R25" s="2"/>
      <c r="S25" s="2">
        <v>2</v>
      </c>
      <c r="T25" s="2">
        <v>3</v>
      </c>
      <c r="U25" s="2">
        <v>2</v>
      </c>
      <c r="V25" s="2">
        <v>2</v>
      </c>
      <c r="W25" s="2">
        <v>3</v>
      </c>
      <c r="X25" s="1" t="s">
        <v>128</v>
      </c>
      <c r="Y25" s="2">
        <v>2</v>
      </c>
      <c r="Z25" s="5"/>
      <c r="AA25" s="2">
        <v>3</v>
      </c>
      <c r="AB25" s="2">
        <v>1</v>
      </c>
      <c r="AC25" s="1" t="s">
        <v>129</v>
      </c>
      <c r="AD25" s="2">
        <v>5</v>
      </c>
      <c r="AE25" s="2">
        <v>2</v>
      </c>
      <c r="AF25" s="2"/>
      <c r="AG25" s="1" t="s">
        <v>130</v>
      </c>
      <c r="AH25" s="1" t="s">
        <v>49</v>
      </c>
      <c r="AI25" s="2">
        <v>2</v>
      </c>
    </row>
    <row r="26" spans="1:35" x14ac:dyDescent="0.25">
      <c r="A26" s="2">
        <v>2</v>
      </c>
      <c r="B26" s="2">
        <v>2</v>
      </c>
      <c r="C26" s="2">
        <v>4</v>
      </c>
      <c r="D26" s="2">
        <v>2</v>
      </c>
      <c r="E26" s="2">
        <v>2.2999999999999998</v>
      </c>
      <c r="F26" s="2">
        <v>1</v>
      </c>
      <c r="G26" s="2">
        <v>3</v>
      </c>
      <c r="H26" s="2">
        <v>3</v>
      </c>
      <c r="I26" s="2">
        <v>3</v>
      </c>
      <c r="J26" s="2" t="s">
        <v>131</v>
      </c>
      <c r="K26" s="2" t="s">
        <v>83</v>
      </c>
      <c r="L26" s="2"/>
      <c r="M26" s="2">
        <v>2</v>
      </c>
      <c r="N26" s="2" t="s">
        <v>34</v>
      </c>
      <c r="O26" s="2">
        <v>3</v>
      </c>
      <c r="P26" s="2">
        <v>4</v>
      </c>
      <c r="Q26" s="2" t="s">
        <v>97</v>
      </c>
      <c r="R26" s="2"/>
      <c r="S26" s="2">
        <v>2</v>
      </c>
      <c r="T26" s="2">
        <v>2</v>
      </c>
      <c r="U26" s="2">
        <v>2</v>
      </c>
      <c r="V26" s="2">
        <v>2</v>
      </c>
      <c r="W26" s="2">
        <v>3</v>
      </c>
      <c r="X26" s="1" t="s">
        <v>132</v>
      </c>
      <c r="Y26" s="2">
        <v>2</v>
      </c>
      <c r="Z26" s="5"/>
      <c r="AA26" s="2">
        <v>4</v>
      </c>
      <c r="AB26" s="2">
        <v>1</v>
      </c>
      <c r="AC26" s="1" t="s">
        <v>133</v>
      </c>
      <c r="AD26" s="2">
        <v>4</v>
      </c>
      <c r="AE26" s="2">
        <v>2</v>
      </c>
      <c r="AF26" s="2"/>
      <c r="AG26" s="1" t="s">
        <v>134</v>
      </c>
      <c r="AH26" s="1" t="s">
        <v>49</v>
      </c>
      <c r="AI26" s="2">
        <v>2</v>
      </c>
    </row>
    <row r="27" spans="1:35" x14ac:dyDescent="0.25">
      <c r="A27" s="2">
        <v>1</v>
      </c>
      <c r="B27" s="2">
        <v>2</v>
      </c>
      <c r="C27" s="2">
        <v>3</v>
      </c>
      <c r="D27" s="2">
        <v>2</v>
      </c>
      <c r="E27" s="2">
        <v>1.3</v>
      </c>
      <c r="F27" s="2">
        <v>1</v>
      </c>
      <c r="G27" s="2">
        <v>4</v>
      </c>
      <c r="H27" s="2">
        <v>2</v>
      </c>
      <c r="I27" s="2">
        <v>3</v>
      </c>
      <c r="J27" s="2">
        <v>1</v>
      </c>
      <c r="K27" s="2" t="s">
        <v>135</v>
      </c>
      <c r="L27" s="2"/>
      <c r="M27" s="2">
        <v>2</v>
      </c>
      <c r="N27" s="2" t="s">
        <v>34</v>
      </c>
      <c r="O27" s="2">
        <v>3</v>
      </c>
      <c r="P27" s="2">
        <v>2</v>
      </c>
      <c r="Q27" s="2">
        <v>1.2</v>
      </c>
      <c r="R27" s="2"/>
      <c r="S27" s="2">
        <v>2</v>
      </c>
      <c r="T27" s="2">
        <v>2</v>
      </c>
      <c r="U27" s="2">
        <v>2</v>
      </c>
      <c r="V27" s="2">
        <v>1</v>
      </c>
      <c r="W27" s="2">
        <v>3</v>
      </c>
      <c r="X27" s="1" t="s">
        <v>136</v>
      </c>
      <c r="Y27" s="2">
        <v>1</v>
      </c>
      <c r="Z27" s="5"/>
      <c r="AA27" s="2">
        <v>2</v>
      </c>
      <c r="AB27" s="2">
        <v>2</v>
      </c>
      <c r="AC27" s="1" t="s">
        <v>66</v>
      </c>
      <c r="AD27" s="2">
        <v>2</v>
      </c>
      <c r="AE27" s="2">
        <v>2</v>
      </c>
      <c r="AF27" s="2"/>
      <c r="AG27" s="1" t="s">
        <v>137</v>
      </c>
      <c r="AH27" s="1" t="s">
        <v>138</v>
      </c>
      <c r="AI27" s="2">
        <v>2</v>
      </c>
    </row>
    <row r="28" spans="1:35" x14ac:dyDescent="0.25">
      <c r="A28" s="2">
        <v>2</v>
      </c>
      <c r="B28" s="2">
        <v>2</v>
      </c>
      <c r="C28" s="2">
        <v>4</v>
      </c>
      <c r="D28" s="2">
        <v>1</v>
      </c>
      <c r="E28" s="2">
        <v>2.2999999999999998</v>
      </c>
      <c r="F28" s="2">
        <v>1</v>
      </c>
      <c r="G28" s="2">
        <v>4</v>
      </c>
      <c r="H28" s="2">
        <v>3</v>
      </c>
      <c r="I28" s="2">
        <v>3</v>
      </c>
      <c r="J28" s="2">
        <v>1</v>
      </c>
      <c r="K28" s="2" t="s">
        <v>83</v>
      </c>
      <c r="L28" s="2"/>
      <c r="M28" s="2">
        <v>1</v>
      </c>
      <c r="N28" s="2"/>
      <c r="O28" s="2">
        <v>3</v>
      </c>
      <c r="P28" s="2">
        <v>2</v>
      </c>
      <c r="Q28" s="2">
        <v>2</v>
      </c>
      <c r="R28" s="2"/>
      <c r="S28" s="2">
        <v>2</v>
      </c>
      <c r="T28" s="2">
        <v>2</v>
      </c>
      <c r="U28" s="2">
        <v>2</v>
      </c>
      <c r="V28" s="2">
        <v>2</v>
      </c>
      <c r="W28" s="2">
        <v>2</v>
      </c>
      <c r="X28" s="1" t="s">
        <v>139</v>
      </c>
      <c r="Y28" s="2">
        <v>1</v>
      </c>
      <c r="Z28" s="5"/>
      <c r="AA28" s="2">
        <v>4</v>
      </c>
      <c r="AB28" s="2">
        <v>2</v>
      </c>
      <c r="AC28" s="1" t="s">
        <v>140</v>
      </c>
      <c r="AD28" s="2">
        <v>1</v>
      </c>
      <c r="AE28" s="2">
        <v>2</v>
      </c>
      <c r="AF28" s="2"/>
      <c r="AG28" s="1" t="s">
        <v>96</v>
      </c>
      <c r="AH28" s="1" t="s">
        <v>141</v>
      </c>
      <c r="AI28" s="2">
        <v>2</v>
      </c>
    </row>
    <row r="29" spans="1:35" x14ac:dyDescent="0.25">
      <c r="A29" s="2">
        <v>1</v>
      </c>
      <c r="B29" s="2">
        <v>2</v>
      </c>
      <c r="C29" s="2">
        <v>3</v>
      </c>
      <c r="D29" s="2">
        <v>2</v>
      </c>
      <c r="E29" s="2">
        <v>2.2999999999999998</v>
      </c>
      <c r="F29" s="2">
        <v>1</v>
      </c>
      <c r="G29" s="2">
        <v>4</v>
      </c>
      <c r="H29" s="2">
        <v>2</v>
      </c>
      <c r="I29" s="2">
        <v>4</v>
      </c>
      <c r="J29" s="2">
        <v>1</v>
      </c>
      <c r="K29" s="2" t="s">
        <v>135</v>
      </c>
      <c r="L29" s="2"/>
      <c r="M29" s="2">
        <v>2</v>
      </c>
      <c r="N29" s="2" t="s">
        <v>34</v>
      </c>
      <c r="O29" s="2">
        <v>3</v>
      </c>
      <c r="P29" s="2">
        <v>2</v>
      </c>
      <c r="Q29" s="2">
        <v>2</v>
      </c>
      <c r="R29" s="2"/>
      <c r="S29" s="2">
        <v>2</v>
      </c>
      <c r="T29" s="2">
        <v>3</v>
      </c>
      <c r="U29" s="2">
        <v>2</v>
      </c>
      <c r="V29" s="2">
        <v>2</v>
      </c>
      <c r="W29" s="2">
        <v>1</v>
      </c>
      <c r="X29" s="1" t="s">
        <v>295</v>
      </c>
      <c r="Y29" s="2">
        <v>2</v>
      </c>
      <c r="Z29" s="5"/>
      <c r="AA29" s="2">
        <v>3</v>
      </c>
      <c r="AB29" s="2">
        <v>3</v>
      </c>
      <c r="AC29" s="1" t="s">
        <v>142</v>
      </c>
      <c r="AD29" s="2">
        <v>5</v>
      </c>
      <c r="AE29" s="2">
        <v>2</v>
      </c>
      <c r="AF29" s="2"/>
      <c r="AG29" s="1" t="s">
        <v>96</v>
      </c>
      <c r="AH29" s="1" t="s">
        <v>143</v>
      </c>
      <c r="AI29" s="2">
        <v>2</v>
      </c>
    </row>
    <row r="30" spans="1:35" x14ac:dyDescent="0.25">
      <c r="A30" s="2">
        <v>1</v>
      </c>
      <c r="B30" s="2">
        <v>2</v>
      </c>
      <c r="C30" s="2">
        <v>4</v>
      </c>
      <c r="D30" s="2">
        <v>2</v>
      </c>
      <c r="E30" s="2">
        <v>1</v>
      </c>
      <c r="F30" s="2">
        <v>1</v>
      </c>
      <c r="G30" s="2">
        <v>3</v>
      </c>
      <c r="H30" s="2">
        <v>2</v>
      </c>
      <c r="I30" s="2">
        <v>3</v>
      </c>
      <c r="J30" s="2">
        <v>1</v>
      </c>
      <c r="K30" s="2">
        <v>4</v>
      </c>
      <c r="L30" s="2"/>
      <c r="M30" s="2">
        <v>1</v>
      </c>
      <c r="N30" s="2" t="s">
        <v>34</v>
      </c>
      <c r="O30" s="2">
        <v>3</v>
      </c>
      <c r="P30" s="2">
        <v>3</v>
      </c>
      <c r="Q30" s="2">
        <v>2.2999999999999998</v>
      </c>
      <c r="R30" s="2"/>
      <c r="S30" s="2">
        <v>1</v>
      </c>
      <c r="T30" s="2">
        <v>2</v>
      </c>
      <c r="U30" s="2">
        <v>2</v>
      </c>
      <c r="V30" s="2">
        <v>1</v>
      </c>
      <c r="W30" s="2">
        <v>3</v>
      </c>
      <c r="X30" s="1" t="s">
        <v>65</v>
      </c>
      <c r="Y30" s="2">
        <v>2</v>
      </c>
      <c r="Z30" s="5"/>
      <c r="AA30" s="2">
        <v>3</v>
      </c>
      <c r="AB30" s="2">
        <v>1</v>
      </c>
      <c r="AC30" s="1" t="s">
        <v>144</v>
      </c>
      <c r="AD30" s="2">
        <v>4</v>
      </c>
      <c r="AE30" s="2">
        <v>2</v>
      </c>
      <c r="AF30" s="2"/>
      <c r="AG30" s="1" t="s">
        <v>145</v>
      </c>
      <c r="AH30" s="1" t="s">
        <v>146</v>
      </c>
      <c r="AI30" s="2">
        <v>3</v>
      </c>
    </row>
    <row r="31" spans="1:35" x14ac:dyDescent="0.25">
      <c r="A31" s="2">
        <v>2</v>
      </c>
      <c r="B31" s="2">
        <v>2</v>
      </c>
      <c r="C31" s="2">
        <v>4</v>
      </c>
      <c r="D31" s="2">
        <v>1</v>
      </c>
      <c r="E31" s="2">
        <v>2</v>
      </c>
      <c r="F31" s="2">
        <v>1</v>
      </c>
      <c r="G31" s="2">
        <v>3</v>
      </c>
      <c r="H31" s="2">
        <v>2</v>
      </c>
      <c r="I31" s="2">
        <v>2</v>
      </c>
      <c r="J31" s="2">
        <v>1</v>
      </c>
      <c r="K31" s="2">
        <v>6</v>
      </c>
      <c r="L31" s="2"/>
      <c r="M31" s="2">
        <v>3</v>
      </c>
      <c r="N31" s="2"/>
      <c r="O31" s="2">
        <v>4</v>
      </c>
      <c r="P31" s="2">
        <v>4</v>
      </c>
      <c r="Q31" s="2" t="s">
        <v>40</v>
      </c>
      <c r="R31" s="2"/>
      <c r="S31" s="2">
        <v>2</v>
      </c>
      <c r="T31" s="2">
        <v>3</v>
      </c>
      <c r="U31" s="2">
        <v>3</v>
      </c>
      <c r="V31" s="2">
        <v>3</v>
      </c>
      <c r="W31" s="2">
        <v>3</v>
      </c>
      <c r="X31" s="1" t="s">
        <v>295</v>
      </c>
      <c r="Y31" s="2">
        <v>2</v>
      </c>
      <c r="Z31" s="5"/>
      <c r="AA31" s="2">
        <v>2</v>
      </c>
      <c r="AB31" s="2">
        <v>1</v>
      </c>
      <c r="AC31" s="1" t="s">
        <v>80</v>
      </c>
      <c r="AD31" s="2">
        <v>5</v>
      </c>
      <c r="AE31" s="2">
        <v>2</v>
      </c>
      <c r="AF31" s="2"/>
      <c r="AG31" s="1" t="s">
        <v>96</v>
      </c>
      <c r="AH31" s="1" t="s">
        <v>49</v>
      </c>
      <c r="AI31" s="2">
        <v>2</v>
      </c>
    </row>
    <row r="32" spans="1:35" x14ac:dyDescent="0.25">
      <c r="A32" s="2">
        <v>2</v>
      </c>
      <c r="B32" s="2">
        <v>2</v>
      </c>
      <c r="C32" s="2">
        <v>4</v>
      </c>
      <c r="D32" s="2">
        <v>2</v>
      </c>
      <c r="E32" s="2">
        <v>2.2999999999999998</v>
      </c>
      <c r="F32" s="2">
        <v>1</v>
      </c>
      <c r="G32" s="2">
        <v>4</v>
      </c>
      <c r="H32" s="2">
        <v>2</v>
      </c>
      <c r="I32" s="2">
        <v>3</v>
      </c>
      <c r="J32" s="2">
        <v>1.5</v>
      </c>
      <c r="K32" s="2" t="s">
        <v>83</v>
      </c>
      <c r="L32" s="2"/>
      <c r="M32" s="2">
        <v>1</v>
      </c>
      <c r="N32" s="2" t="s">
        <v>34</v>
      </c>
      <c r="O32" s="2">
        <v>4</v>
      </c>
      <c r="P32" s="2">
        <v>3</v>
      </c>
      <c r="Q32" s="2">
        <v>1.2</v>
      </c>
      <c r="R32" s="2"/>
      <c r="S32" s="2">
        <v>1</v>
      </c>
      <c r="T32" s="2">
        <v>2</v>
      </c>
      <c r="U32" s="2">
        <v>2</v>
      </c>
      <c r="V32" s="2">
        <v>1</v>
      </c>
      <c r="W32" s="2">
        <v>1</v>
      </c>
      <c r="X32" s="1" t="s">
        <v>147</v>
      </c>
      <c r="Y32" s="2">
        <v>1</v>
      </c>
      <c r="Z32" s="5"/>
      <c r="AA32" s="2">
        <v>3</v>
      </c>
      <c r="AB32" s="2">
        <v>1</v>
      </c>
      <c r="AC32" s="1" t="s">
        <v>54</v>
      </c>
      <c r="AD32" s="2">
        <v>4</v>
      </c>
      <c r="AE32" s="2">
        <v>2</v>
      </c>
      <c r="AF32" s="2"/>
      <c r="AG32" s="1" t="s">
        <v>148</v>
      </c>
      <c r="AH32" s="1" t="s">
        <v>149</v>
      </c>
      <c r="AI32" s="2">
        <v>1</v>
      </c>
    </row>
    <row r="33" spans="1:35" x14ac:dyDescent="0.25">
      <c r="A33" s="2">
        <v>1</v>
      </c>
      <c r="B33" s="2">
        <v>2</v>
      </c>
      <c r="C33" s="2">
        <v>1</v>
      </c>
      <c r="D33" s="2">
        <v>2</v>
      </c>
      <c r="E33" s="2">
        <v>2.2999999999999998</v>
      </c>
      <c r="F33" s="2">
        <v>1</v>
      </c>
      <c r="G33" s="2">
        <v>3</v>
      </c>
      <c r="H33" s="2">
        <v>2</v>
      </c>
      <c r="I33" s="2">
        <v>2</v>
      </c>
      <c r="J33" s="2">
        <v>1</v>
      </c>
      <c r="K33" s="2">
        <v>1.6</v>
      </c>
      <c r="L33" s="2"/>
      <c r="M33" s="2">
        <v>2</v>
      </c>
      <c r="N33" s="2" t="s">
        <v>34</v>
      </c>
      <c r="O33" s="2">
        <v>3</v>
      </c>
      <c r="P33" s="2">
        <v>2</v>
      </c>
      <c r="Q33" s="2" t="s">
        <v>35</v>
      </c>
      <c r="R33" s="2"/>
      <c r="S33" s="2">
        <v>2</v>
      </c>
      <c r="T33" s="2">
        <v>3</v>
      </c>
      <c r="U33" s="2">
        <v>3</v>
      </c>
      <c r="V33" s="2">
        <v>3</v>
      </c>
      <c r="W33" s="2">
        <v>2</v>
      </c>
      <c r="X33" s="1" t="s">
        <v>150</v>
      </c>
      <c r="Y33" s="2">
        <v>2</v>
      </c>
      <c r="Z33" s="5"/>
      <c r="AA33" s="2">
        <v>2</v>
      </c>
      <c r="AB33" s="2">
        <v>3</v>
      </c>
      <c r="AC33" s="1" t="s">
        <v>151</v>
      </c>
      <c r="AD33" s="2">
        <v>4</v>
      </c>
      <c r="AE33" s="2">
        <v>1</v>
      </c>
      <c r="AF33" s="2">
        <v>1</v>
      </c>
      <c r="AG33" s="1" t="s">
        <v>152</v>
      </c>
      <c r="AH33" s="1" t="s">
        <v>153</v>
      </c>
      <c r="AI33" s="2">
        <v>2</v>
      </c>
    </row>
    <row r="34" spans="1:35" x14ac:dyDescent="0.25">
      <c r="A34" s="2">
        <v>1</v>
      </c>
      <c r="B34" s="2">
        <v>2</v>
      </c>
      <c r="C34" s="2">
        <v>4</v>
      </c>
      <c r="D34" s="2">
        <v>1</v>
      </c>
      <c r="E34" s="2">
        <v>2.2999999999999998</v>
      </c>
      <c r="F34" s="2">
        <v>1</v>
      </c>
      <c r="G34" s="2">
        <v>4</v>
      </c>
      <c r="H34" s="2">
        <v>2</v>
      </c>
      <c r="I34" s="2">
        <v>2</v>
      </c>
      <c r="J34" s="2">
        <v>1</v>
      </c>
      <c r="K34" s="2">
        <v>1.6</v>
      </c>
      <c r="L34" s="2"/>
      <c r="M34" s="2">
        <v>1</v>
      </c>
      <c r="N34" s="2" t="s">
        <v>34</v>
      </c>
      <c r="O34" s="2">
        <v>3</v>
      </c>
      <c r="P34" s="2">
        <v>2</v>
      </c>
      <c r="Q34" s="2" t="s">
        <v>45</v>
      </c>
      <c r="R34" s="2"/>
      <c r="S34" s="2">
        <v>2</v>
      </c>
      <c r="T34" s="2">
        <v>2</v>
      </c>
      <c r="U34" s="2">
        <v>2</v>
      </c>
      <c r="V34" s="2">
        <v>2</v>
      </c>
      <c r="W34" s="2">
        <v>3</v>
      </c>
      <c r="X34" s="1" t="s">
        <v>295</v>
      </c>
      <c r="Y34" s="2">
        <v>2</v>
      </c>
      <c r="Z34" s="5"/>
      <c r="AA34" s="2">
        <v>1</v>
      </c>
      <c r="AB34" s="2">
        <v>1</v>
      </c>
      <c r="AC34" s="1" t="s">
        <v>154</v>
      </c>
      <c r="AD34" s="2">
        <v>5</v>
      </c>
      <c r="AE34" s="2">
        <v>1</v>
      </c>
      <c r="AF34" s="2">
        <v>4</v>
      </c>
      <c r="AG34" s="1" t="s">
        <v>155</v>
      </c>
      <c r="AH34" s="1" t="s">
        <v>156</v>
      </c>
      <c r="AI34" s="2">
        <v>1</v>
      </c>
    </row>
    <row r="35" spans="1:35" x14ac:dyDescent="0.25">
      <c r="A35" s="2">
        <v>2</v>
      </c>
      <c r="B35" s="2">
        <v>2</v>
      </c>
      <c r="C35" s="2">
        <v>4</v>
      </c>
      <c r="D35" s="2">
        <v>1</v>
      </c>
      <c r="E35" s="2">
        <v>2.2999999999999998</v>
      </c>
      <c r="F35" s="2">
        <v>1</v>
      </c>
      <c r="G35" s="2">
        <v>3</v>
      </c>
      <c r="H35" s="2">
        <v>4</v>
      </c>
      <c r="I35" s="2">
        <v>3</v>
      </c>
      <c r="J35" s="2">
        <v>1.5</v>
      </c>
      <c r="K35" s="2" t="s">
        <v>157</v>
      </c>
      <c r="L35" s="2" t="s">
        <v>158</v>
      </c>
      <c r="M35" s="2">
        <v>2</v>
      </c>
      <c r="N35" s="2" t="s">
        <v>34</v>
      </c>
      <c r="O35" s="2">
        <v>3</v>
      </c>
      <c r="P35" s="2">
        <v>2</v>
      </c>
      <c r="Q35" s="2" t="s">
        <v>45</v>
      </c>
      <c r="R35" s="2"/>
      <c r="S35" s="2">
        <v>3</v>
      </c>
      <c r="T35" s="2">
        <v>1</v>
      </c>
      <c r="U35" s="2">
        <v>2</v>
      </c>
      <c r="V35" s="2">
        <v>2</v>
      </c>
      <c r="W35" s="2">
        <v>1</v>
      </c>
      <c r="X35" s="1" t="s">
        <v>160</v>
      </c>
      <c r="Y35" s="2">
        <v>2</v>
      </c>
      <c r="Z35" s="5"/>
      <c r="AA35" s="2">
        <v>3</v>
      </c>
      <c r="AB35" s="2">
        <v>1</v>
      </c>
      <c r="AC35" s="1" t="s">
        <v>161</v>
      </c>
      <c r="AD35" s="2">
        <v>4</v>
      </c>
      <c r="AE35" s="2">
        <v>1</v>
      </c>
      <c r="AF35" s="2">
        <v>2</v>
      </c>
      <c r="AG35" s="1" t="s">
        <v>162</v>
      </c>
      <c r="AH35" s="1" t="s">
        <v>163</v>
      </c>
      <c r="AI35" s="2">
        <v>1</v>
      </c>
    </row>
    <row r="36" spans="1:35" x14ac:dyDescent="0.25">
      <c r="A36" s="2">
        <v>2</v>
      </c>
      <c r="B36" s="2">
        <v>2</v>
      </c>
      <c r="C36" s="2">
        <v>1</v>
      </c>
      <c r="D36" s="2">
        <v>2</v>
      </c>
      <c r="E36" s="2">
        <v>2.2999999999999998</v>
      </c>
      <c r="F36" s="2">
        <v>1</v>
      </c>
      <c r="G36" s="2">
        <v>4</v>
      </c>
      <c r="H36" s="2">
        <v>3</v>
      </c>
      <c r="I36" s="2">
        <v>2</v>
      </c>
      <c r="J36" s="2">
        <v>1</v>
      </c>
      <c r="K36" s="2" t="s">
        <v>164</v>
      </c>
      <c r="L36" s="2"/>
      <c r="M36" s="2">
        <v>1</v>
      </c>
      <c r="N36" s="2" t="s">
        <v>192</v>
      </c>
      <c r="O36" s="2">
        <v>3</v>
      </c>
      <c r="P36" s="2">
        <v>1</v>
      </c>
      <c r="Q36" s="2" t="s">
        <v>97</v>
      </c>
      <c r="R36" s="2"/>
      <c r="S36" s="2">
        <v>2</v>
      </c>
      <c r="T36" s="2">
        <v>3</v>
      </c>
      <c r="U36" s="2">
        <v>2</v>
      </c>
      <c r="V36" s="2">
        <v>2</v>
      </c>
      <c r="W36" s="2">
        <v>2</v>
      </c>
      <c r="X36" s="1" t="s">
        <v>165</v>
      </c>
      <c r="Y36" s="2">
        <v>1</v>
      </c>
      <c r="Z36" s="5"/>
      <c r="AA36" s="2">
        <v>2</v>
      </c>
      <c r="AB36" s="2">
        <v>2</v>
      </c>
      <c r="AC36" s="1" t="s">
        <v>166</v>
      </c>
      <c r="AD36" s="2">
        <v>4</v>
      </c>
      <c r="AE36" s="2">
        <v>2</v>
      </c>
      <c r="AF36" s="2"/>
      <c r="AG36" s="1" t="s">
        <v>167</v>
      </c>
      <c r="AH36" s="1" t="s">
        <v>168</v>
      </c>
      <c r="AI36" s="2">
        <v>1</v>
      </c>
    </row>
    <row r="37" spans="1:35" x14ac:dyDescent="0.25">
      <c r="A37" s="2">
        <v>2</v>
      </c>
      <c r="B37" s="2">
        <v>2</v>
      </c>
      <c r="C37" s="2">
        <v>3</v>
      </c>
      <c r="D37" s="2">
        <v>3</v>
      </c>
      <c r="E37" s="2">
        <v>2.2999999999999998</v>
      </c>
      <c r="F37" s="2">
        <v>1</v>
      </c>
      <c r="G37" s="2">
        <v>4</v>
      </c>
      <c r="H37" s="2">
        <v>3</v>
      </c>
      <c r="I37" s="2">
        <v>2</v>
      </c>
      <c r="J37" s="2">
        <v>1</v>
      </c>
      <c r="K37" s="2" t="s">
        <v>92</v>
      </c>
      <c r="L37" s="2"/>
      <c r="M37" s="2">
        <v>2</v>
      </c>
      <c r="N37" s="2" t="s">
        <v>34</v>
      </c>
      <c r="O37" s="2">
        <v>3</v>
      </c>
      <c r="P37" s="2">
        <v>4</v>
      </c>
      <c r="Q37" s="2" t="s">
        <v>40</v>
      </c>
      <c r="R37" s="2"/>
      <c r="S37" s="2">
        <v>2</v>
      </c>
      <c r="T37" s="2">
        <v>3</v>
      </c>
      <c r="U37" s="2">
        <v>2</v>
      </c>
      <c r="V37" s="2">
        <v>3</v>
      </c>
      <c r="W37" s="2">
        <v>2</v>
      </c>
      <c r="X37" s="1" t="s">
        <v>169</v>
      </c>
      <c r="Y37" s="2">
        <v>2</v>
      </c>
      <c r="Z37" s="5"/>
      <c r="AA37" s="2">
        <v>4</v>
      </c>
      <c r="AB37" s="2">
        <v>2</v>
      </c>
      <c r="AC37" s="1" t="s">
        <v>170</v>
      </c>
      <c r="AD37" s="2">
        <v>4</v>
      </c>
      <c r="AE37" s="2">
        <v>2</v>
      </c>
      <c r="AF37" s="2"/>
      <c r="AG37" s="1" t="s">
        <v>96</v>
      </c>
      <c r="AH37" s="1" t="s">
        <v>171</v>
      </c>
      <c r="AI37" s="2">
        <v>2</v>
      </c>
    </row>
    <row r="38" spans="1:35" x14ac:dyDescent="0.25">
      <c r="A38" s="2">
        <v>1</v>
      </c>
      <c r="B38" s="2">
        <v>2</v>
      </c>
      <c r="C38" s="2">
        <v>4</v>
      </c>
      <c r="D38" s="2">
        <v>2</v>
      </c>
      <c r="E38" s="2">
        <v>1.3</v>
      </c>
      <c r="F38" s="2">
        <v>1</v>
      </c>
      <c r="G38" s="2">
        <v>3</v>
      </c>
      <c r="H38" s="2">
        <v>2</v>
      </c>
      <c r="I38" s="2">
        <v>2</v>
      </c>
      <c r="J38" s="2">
        <v>1</v>
      </c>
      <c r="K38" s="2" t="s">
        <v>135</v>
      </c>
      <c r="L38" s="2"/>
      <c r="M38" s="2">
        <v>2</v>
      </c>
      <c r="N38" s="2"/>
      <c r="O38" s="2">
        <v>3</v>
      </c>
      <c r="P38" s="2">
        <v>3</v>
      </c>
      <c r="Q38" s="2" t="s">
        <v>106</v>
      </c>
      <c r="R38" s="2"/>
      <c r="S38" s="2">
        <v>2</v>
      </c>
      <c r="T38" s="2">
        <v>3</v>
      </c>
      <c r="U38" s="2">
        <v>2</v>
      </c>
      <c r="V38" s="2">
        <v>2</v>
      </c>
      <c r="W38" s="2">
        <v>1</v>
      </c>
      <c r="X38" s="1" t="s">
        <v>172</v>
      </c>
      <c r="Y38" s="2">
        <v>2</v>
      </c>
      <c r="Z38" s="5"/>
      <c r="AA38" s="2">
        <v>2</v>
      </c>
      <c r="AB38" s="2">
        <v>1</v>
      </c>
      <c r="AC38" s="1" t="s">
        <v>80</v>
      </c>
      <c r="AD38" s="2">
        <v>4</v>
      </c>
      <c r="AE38" s="2">
        <v>2</v>
      </c>
      <c r="AF38" s="2"/>
      <c r="AG38" s="1" t="s">
        <v>96</v>
      </c>
      <c r="AH38" s="1" t="s">
        <v>49</v>
      </c>
      <c r="AI38" s="2">
        <v>2</v>
      </c>
    </row>
    <row r="39" spans="1:35" x14ac:dyDescent="0.25">
      <c r="A39" s="2">
        <v>2</v>
      </c>
      <c r="B39" s="2">
        <v>2</v>
      </c>
      <c r="C39" s="2">
        <v>3</v>
      </c>
      <c r="D39" s="2">
        <v>2</v>
      </c>
      <c r="E39" s="2" t="s">
        <v>45</v>
      </c>
      <c r="F39" s="2">
        <v>1</v>
      </c>
      <c r="G39" s="2">
        <v>4</v>
      </c>
      <c r="H39" s="2">
        <v>2</v>
      </c>
      <c r="I39" s="2">
        <v>3</v>
      </c>
      <c r="J39" s="2">
        <v>1</v>
      </c>
      <c r="K39" s="2" t="s">
        <v>83</v>
      </c>
      <c r="L39" s="2"/>
      <c r="M39" s="2">
        <v>1</v>
      </c>
      <c r="N39" s="2" t="s">
        <v>34</v>
      </c>
      <c r="O39" s="2">
        <v>3</v>
      </c>
      <c r="P39" s="2">
        <v>3</v>
      </c>
      <c r="Q39" s="2" t="s">
        <v>45</v>
      </c>
      <c r="R39" s="2"/>
      <c r="S39" s="2">
        <v>2</v>
      </c>
      <c r="T39" s="2">
        <v>3</v>
      </c>
      <c r="U39" s="2">
        <v>2</v>
      </c>
      <c r="V39" s="2">
        <v>2</v>
      </c>
      <c r="W39" s="2">
        <v>1</v>
      </c>
      <c r="X39" s="1" t="s">
        <v>173</v>
      </c>
      <c r="Y39" s="2">
        <v>1</v>
      </c>
      <c r="Z39" s="5"/>
      <c r="AA39" s="2">
        <v>2</v>
      </c>
      <c r="AB39" s="2">
        <v>1</v>
      </c>
      <c r="AC39" s="1" t="s">
        <v>174</v>
      </c>
      <c r="AD39" s="2">
        <v>5</v>
      </c>
      <c r="AE39" s="2">
        <v>2</v>
      </c>
      <c r="AF39" s="2"/>
      <c r="AG39" s="1" t="s">
        <v>175</v>
      </c>
      <c r="AH39" s="1" t="s">
        <v>176</v>
      </c>
      <c r="AI39" s="2">
        <v>1</v>
      </c>
    </row>
    <row r="40" spans="1:35" x14ac:dyDescent="0.25">
      <c r="A40" s="2">
        <v>2</v>
      </c>
      <c r="B40" s="2">
        <v>2</v>
      </c>
      <c r="C40" s="2">
        <v>4</v>
      </c>
      <c r="D40" s="2">
        <v>2</v>
      </c>
      <c r="E40" s="2">
        <v>2.2999999999999998</v>
      </c>
      <c r="F40" s="2">
        <v>1</v>
      </c>
      <c r="G40" s="2">
        <v>3</v>
      </c>
      <c r="H40" s="2">
        <v>3</v>
      </c>
      <c r="I40" s="2">
        <v>3</v>
      </c>
      <c r="J40" s="2">
        <v>1</v>
      </c>
      <c r="K40" s="2">
        <v>1.6</v>
      </c>
      <c r="L40" s="2"/>
      <c r="M40" s="2">
        <v>1</v>
      </c>
      <c r="N40" s="2" t="s">
        <v>177</v>
      </c>
      <c r="O40" s="2">
        <v>3</v>
      </c>
      <c r="P40" s="2">
        <v>2</v>
      </c>
      <c r="Q40" s="2" t="s">
        <v>45</v>
      </c>
      <c r="R40" s="2"/>
      <c r="S40" s="2">
        <v>2</v>
      </c>
      <c r="T40" s="2">
        <v>3</v>
      </c>
      <c r="U40" s="2">
        <v>2</v>
      </c>
      <c r="V40" s="2">
        <v>2</v>
      </c>
      <c r="W40" s="2">
        <v>1</v>
      </c>
      <c r="X40" s="1" t="s">
        <v>178</v>
      </c>
      <c r="Y40" s="2">
        <v>2</v>
      </c>
      <c r="Z40" s="5"/>
      <c r="AA40" s="2">
        <v>2</v>
      </c>
      <c r="AB40" s="2">
        <v>1</v>
      </c>
      <c r="AC40" s="1" t="s">
        <v>179</v>
      </c>
      <c r="AD40" s="2">
        <v>5</v>
      </c>
      <c r="AE40" s="2">
        <v>2</v>
      </c>
      <c r="AF40" s="2"/>
      <c r="AG40" s="1" t="s">
        <v>180</v>
      </c>
      <c r="AH40" s="1" t="s">
        <v>181</v>
      </c>
      <c r="AI40" s="2">
        <v>2</v>
      </c>
    </row>
    <row r="41" spans="1:35" x14ac:dyDescent="0.25">
      <c r="A41" s="2">
        <v>2</v>
      </c>
      <c r="B41" s="2">
        <v>2</v>
      </c>
      <c r="C41" s="2">
        <v>2</v>
      </c>
      <c r="D41" s="2">
        <v>2</v>
      </c>
      <c r="E41" s="2">
        <v>1.3</v>
      </c>
      <c r="F41" s="2">
        <v>1</v>
      </c>
      <c r="G41" s="2">
        <v>3</v>
      </c>
      <c r="H41" s="2">
        <v>2</v>
      </c>
      <c r="I41" s="2">
        <v>3</v>
      </c>
      <c r="J41" s="2">
        <v>1</v>
      </c>
      <c r="K41" s="2">
        <v>1.6</v>
      </c>
      <c r="L41" s="2"/>
      <c r="M41" s="2">
        <v>2</v>
      </c>
      <c r="N41" s="2" t="s">
        <v>182</v>
      </c>
      <c r="O41" s="2">
        <v>3</v>
      </c>
      <c r="P41" s="2">
        <v>3</v>
      </c>
      <c r="Q41" s="2">
        <v>1.2</v>
      </c>
      <c r="R41" s="2"/>
      <c r="S41" s="2">
        <v>2</v>
      </c>
      <c r="T41" s="2">
        <v>3</v>
      </c>
      <c r="U41" s="2">
        <v>2</v>
      </c>
      <c r="V41" s="2">
        <v>3</v>
      </c>
      <c r="W41" s="2">
        <v>2</v>
      </c>
      <c r="X41" s="1" t="s">
        <v>183</v>
      </c>
      <c r="Y41" s="2">
        <v>1</v>
      </c>
      <c r="Z41" s="5"/>
      <c r="AA41" s="2">
        <v>3</v>
      </c>
      <c r="AB41" s="2">
        <v>2</v>
      </c>
      <c r="AC41" s="1" t="s">
        <v>174</v>
      </c>
      <c r="AD41" s="2">
        <v>4</v>
      </c>
      <c r="AE41" s="2">
        <v>2</v>
      </c>
      <c r="AF41" s="2"/>
      <c r="AG41" s="1" t="s">
        <v>184</v>
      </c>
      <c r="AH41" s="1" t="s">
        <v>185</v>
      </c>
      <c r="AI41" s="2">
        <v>2</v>
      </c>
    </row>
    <row r="42" spans="1:35" x14ac:dyDescent="0.25">
      <c r="A42" s="2">
        <v>2</v>
      </c>
      <c r="B42" s="2">
        <v>2</v>
      </c>
      <c r="C42" s="2">
        <v>4</v>
      </c>
      <c r="D42" s="2">
        <v>2</v>
      </c>
      <c r="E42" s="2">
        <v>1.2</v>
      </c>
      <c r="F42" s="2">
        <v>1</v>
      </c>
      <c r="G42" s="2">
        <v>4</v>
      </c>
      <c r="H42" s="2">
        <v>2</v>
      </c>
      <c r="I42" s="2">
        <v>2</v>
      </c>
      <c r="J42" s="2">
        <v>1</v>
      </c>
      <c r="K42" s="2" t="s">
        <v>83</v>
      </c>
      <c r="L42" s="2"/>
      <c r="M42" s="2">
        <v>1</v>
      </c>
      <c r="N42" s="2" t="s">
        <v>57</v>
      </c>
      <c r="O42" s="2">
        <v>3</v>
      </c>
      <c r="P42" s="2">
        <v>3</v>
      </c>
      <c r="Q42" s="2" t="s">
        <v>35</v>
      </c>
      <c r="R42" s="2"/>
      <c r="S42" s="2">
        <v>1</v>
      </c>
      <c r="T42" s="2">
        <v>2</v>
      </c>
      <c r="U42" s="2">
        <v>2</v>
      </c>
      <c r="V42" s="2">
        <v>2</v>
      </c>
      <c r="W42" s="2">
        <v>1</v>
      </c>
      <c r="X42" s="1" t="s">
        <v>186</v>
      </c>
      <c r="Y42" s="2">
        <v>2</v>
      </c>
      <c r="Z42" s="5"/>
      <c r="AA42" s="2">
        <v>3</v>
      </c>
      <c r="AB42" s="2">
        <v>1</v>
      </c>
      <c r="AC42" s="1" t="s">
        <v>154</v>
      </c>
      <c r="AD42" s="2">
        <v>4</v>
      </c>
      <c r="AE42" s="2">
        <v>2</v>
      </c>
      <c r="AF42" s="2"/>
      <c r="AG42" s="1" t="s">
        <v>187</v>
      </c>
      <c r="AH42" s="1" t="s">
        <v>188</v>
      </c>
      <c r="AI42" s="2">
        <v>1</v>
      </c>
    </row>
    <row r="43" spans="1:35" x14ac:dyDescent="0.25">
      <c r="A43" s="2">
        <v>2</v>
      </c>
      <c r="B43" s="2">
        <v>2</v>
      </c>
      <c r="C43" s="2">
        <v>4</v>
      </c>
      <c r="D43" s="2">
        <v>2</v>
      </c>
      <c r="E43" s="2">
        <v>2.2999999999999998</v>
      </c>
      <c r="F43" s="2">
        <v>1</v>
      </c>
      <c r="G43" s="2">
        <v>3</v>
      </c>
      <c r="H43" s="2">
        <v>3</v>
      </c>
      <c r="I43" s="2">
        <v>2</v>
      </c>
      <c r="J43" s="2">
        <v>1</v>
      </c>
      <c r="K43" s="2" t="s">
        <v>83</v>
      </c>
      <c r="L43" s="2"/>
      <c r="M43" s="2">
        <v>1</v>
      </c>
      <c r="N43" s="2" t="s">
        <v>34</v>
      </c>
      <c r="O43" s="2">
        <v>3</v>
      </c>
      <c r="P43" s="2">
        <v>2</v>
      </c>
      <c r="Q43" s="2" t="s">
        <v>35</v>
      </c>
      <c r="R43" s="2"/>
      <c r="S43" s="2">
        <v>1</v>
      </c>
      <c r="T43" s="2">
        <v>2</v>
      </c>
      <c r="U43" s="2">
        <v>2</v>
      </c>
      <c r="V43" s="2">
        <v>2</v>
      </c>
      <c r="W43" s="2">
        <v>2</v>
      </c>
      <c r="X43" s="1" t="s">
        <v>189</v>
      </c>
      <c r="Y43" s="2">
        <v>1</v>
      </c>
      <c r="Z43" s="5"/>
      <c r="AA43" s="2">
        <v>2</v>
      </c>
      <c r="AB43" s="2">
        <v>1</v>
      </c>
      <c r="AC43" s="1" t="s">
        <v>66</v>
      </c>
      <c r="AD43" s="2">
        <v>5</v>
      </c>
      <c r="AE43" s="2">
        <v>1</v>
      </c>
      <c r="AF43" s="2">
        <v>2</v>
      </c>
      <c r="AG43" s="1" t="s">
        <v>190</v>
      </c>
      <c r="AH43" s="1" t="s">
        <v>49</v>
      </c>
      <c r="AI43" s="2">
        <v>1</v>
      </c>
    </row>
    <row r="44" spans="1:35" x14ac:dyDescent="0.25">
      <c r="A44" s="2">
        <v>2</v>
      </c>
      <c r="B44" s="2">
        <v>2</v>
      </c>
      <c r="C44" s="2">
        <v>1</v>
      </c>
      <c r="D44" s="2">
        <v>3</v>
      </c>
      <c r="E44" s="2">
        <v>2.2999999999999998</v>
      </c>
      <c r="F44" s="2">
        <v>1</v>
      </c>
      <c r="G44" s="2">
        <v>4</v>
      </c>
      <c r="H44" s="2">
        <v>4</v>
      </c>
      <c r="I44" s="2">
        <v>2</v>
      </c>
      <c r="J44" s="2">
        <v>1.5</v>
      </c>
      <c r="K44" s="2" t="s">
        <v>157</v>
      </c>
      <c r="L44" s="2" t="s">
        <v>191</v>
      </c>
      <c r="M44" s="2">
        <v>2</v>
      </c>
      <c r="N44" s="2" t="s">
        <v>192</v>
      </c>
      <c r="O44" s="2">
        <v>3</v>
      </c>
      <c r="P44" s="2">
        <v>1</v>
      </c>
      <c r="Q44" s="2" t="s">
        <v>97</v>
      </c>
      <c r="R44" s="2"/>
      <c r="S44" s="2">
        <v>2</v>
      </c>
      <c r="T44" s="2">
        <v>3</v>
      </c>
      <c r="U44" s="2">
        <v>2</v>
      </c>
      <c r="V44" s="2">
        <v>2</v>
      </c>
      <c r="W44" s="2">
        <v>2</v>
      </c>
      <c r="X44" s="1" t="s">
        <v>193</v>
      </c>
      <c r="Y44" s="2">
        <v>1</v>
      </c>
      <c r="Z44" s="5"/>
      <c r="AA44" s="2">
        <v>3</v>
      </c>
      <c r="AB44" s="2">
        <v>3</v>
      </c>
      <c r="AC44" s="1" t="s">
        <v>194</v>
      </c>
      <c r="AD44" s="2">
        <v>5</v>
      </c>
      <c r="AE44" s="2">
        <v>2</v>
      </c>
      <c r="AF44" s="2"/>
      <c r="AG44" s="1" t="s">
        <v>195</v>
      </c>
      <c r="AH44" s="1" t="s">
        <v>196</v>
      </c>
      <c r="AI44" s="2">
        <v>2</v>
      </c>
    </row>
    <row r="45" spans="1:35" x14ac:dyDescent="0.25">
      <c r="A45" s="2">
        <v>1</v>
      </c>
      <c r="B45" s="2">
        <v>2</v>
      </c>
      <c r="C45" s="2">
        <v>4</v>
      </c>
      <c r="D45" s="2">
        <v>2</v>
      </c>
      <c r="E45" s="2">
        <v>1</v>
      </c>
      <c r="F45" s="2">
        <v>1</v>
      </c>
      <c r="G45" s="2">
        <v>3</v>
      </c>
      <c r="H45" s="2">
        <v>4</v>
      </c>
      <c r="I45" s="2">
        <v>3</v>
      </c>
      <c r="J45" s="2">
        <v>1</v>
      </c>
      <c r="K45" s="2">
        <v>1</v>
      </c>
      <c r="L45" s="2"/>
      <c r="M45" s="2">
        <v>2</v>
      </c>
      <c r="N45" s="2" t="s">
        <v>34</v>
      </c>
      <c r="O45" s="2">
        <v>3</v>
      </c>
      <c r="P45" s="2">
        <v>2</v>
      </c>
      <c r="Q45" s="2" t="s">
        <v>45</v>
      </c>
      <c r="R45" s="2"/>
      <c r="S45" s="2">
        <v>3</v>
      </c>
      <c r="T45" s="2">
        <v>2</v>
      </c>
      <c r="U45" s="2">
        <v>2</v>
      </c>
      <c r="V45" s="2">
        <v>2</v>
      </c>
      <c r="W45" s="2">
        <v>4</v>
      </c>
      <c r="X45" s="1" t="s">
        <v>197</v>
      </c>
      <c r="Y45" s="2">
        <v>2</v>
      </c>
      <c r="Z45" s="5"/>
      <c r="AA45" s="2">
        <v>2</v>
      </c>
      <c r="AB45" s="2">
        <v>2</v>
      </c>
      <c r="AC45" s="1" t="s">
        <v>80</v>
      </c>
      <c r="AD45" s="2">
        <v>2</v>
      </c>
      <c r="AE45" s="2">
        <v>2</v>
      </c>
      <c r="AF45" s="2"/>
      <c r="AG45" s="3" t="s">
        <v>96</v>
      </c>
      <c r="AH45" s="1" t="s">
        <v>49</v>
      </c>
      <c r="AI45" s="2">
        <v>2</v>
      </c>
    </row>
    <row r="46" spans="1:35" x14ac:dyDescent="0.25">
      <c r="A46" s="2">
        <v>2</v>
      </c>
      <c r="B46" s="2">
        <v>2</v>
      </c>
      <c r="C46" s="2">
        <v>3</v>
      </c>
      <c r="D46" s="2">
        <v>2</v>
      </c>
      <c r="E46" s="2">
        <v>2</v>
      </c>
      <c r="F46" s="2">
        <v>1</v>
      </c>
      <c r="G46" s="2">
        <v>3</v>
      </c>
      <c r="H46" s="2">
        <v>3</v>
      </c>
      <c r="I46" s="2">
        <v>2</v>
      </c>
      <c r="J46" s="2">
        <v>1</v>
      </c>
      <c r="K46" s="2" t="s">
        <v>83</v>
      </c>
      <c r="L46" s="2"/>
      <c r="M46" s="2">
        <v>2</v>
      </c>
      <c r="N46" s="2"/>
      <c r="O46" s="2">
        <v>3</v>
      </c>
      <c r="P46" s="4">
        <v>2</v>
      </c>
      <c r="Q46" s="2" t="s">
        <v>35</v>
      </c>
      <c r="R46" s="2"/>
      <c r="S46" s="2">
        <v>1</v>
      </c>
      <c r="T46" s="2">
        <v>2</v>
      </c>
      <c r="U46" s="2">
        <v>2</v>
      </c>
      <c r="V46" s="2">
        <v>2</v>
      </c>
      <c r="W46" s="2">
        <v>3</v>
      </c>
      <c r="X46" s="1" t="s">
        <v>65</v>
      </c>
      <c r="Y46" s="2">
        <v>2</v>
      </c>
      <c r="Z46" s="5"/>
      <c r="AA46" s="2">
        <v>2</v>
      </c>
      <c r="AB46" s="2">
        <v>3</v>
      </c>
      <c r="AC46" s="1" t="s">
        <v>154</v>
      </c>
      <c r="AD46" s="2">
        <v>4</v>
      </c>
      <c r="AE46" s="2">
        <v>1</v>
      </c>
      <c r="AF46" s="2">
        <v>2</v>
      </c>
      <c r="AG46" s="1" t="s">
        <v>198</v>
      </c>
      <c r="AH46" s="1" t="s">
        <v>199</v>
      </c>
      <c r="AI46" s="2">
        <v>2</v>
      </c>
    </row>
    <row r="47" spans="1:35" x14ac:dyDescent="0.25">
      <c r="A47" s="2">
        <v>2</v>
      </c>
      <c r="B47" s="2">
        <v>2</v>
      </c>
      <c r="C47" s="2">
        <v>1</v>
      </c>
      <c r="D47" s="2">
        <v>1</v>
      </c>
      <c r="E47" s="2">
        <v>2.2999999999999998</v>
      </c>
      <c r="F47" s="2">
        <v>1</v>
      </c>
      <c r="G47" s="2">
        <v>4</v>
      </c>
      <c r="H47" s="2">
        <v>2</v>
      </c>
      <c r="I47" s="2">
        <v>3</v>
      </c>
      <c r="J47" s="2">
        <v>1</v>
      </c>
      <c r="K47" s="2" t="s">
        <v>83</v>
      </c>
      <c r="L47" s="2"/>
      <c r="M47" s="2">
        <v>1</v>
      </c>
      <c r="N47" s="2" t="s">
        <v>34</v>
      </c>
      <c r="O47" s="2">
        <v>4</v>
      </c>
      <c r="P47" s="2">
        <v>2</v>
      </c>
      <c r="Q47" s="2" t="s">
        <v>40</v>
      </c>
      <c r="R47" s="2"/>
      <c r="S47" s="2">
        <v>2</v>
      </c>
      <c r="T47" s="2">
        <v>2</v>
      </c>
      <c r="U47" s="2">
        <v>2</v>
      </c>
      <c r="V47" s="2">
        <v>2</v>
      </c>
      <c r="W47" s="2">
        <v>3</v>
      </c>
      <c r="X47" s="1" t="s">
        <v>200</v>
      </c>
      <c r="Y47" s="2">
        <v>1</v>
      </c>
      <c r="Z47" s="5"/>
      <c r="AA47" s="2">
        <v>2</v>
      </c>
      <c r="AB47" s="2">
        <v>2</v>
      </c>
      <c r="AC47" s="1" t="s">
        <v>201</v>
      </c>
      <c r="AD47" s="2">
        <v>4</v>
      </c>
      <c r="AE47" s="2">
        <v>2</v>
      </c>
      <c r="AF47" s="2"/>
      <c r="AG47" s="1" t="s">
        <v>202</v>
      </c>
      <c r="AH47" s="1" t="s">
        <v>203</v>
      </c>
      <c r="AI47" s="2">
        <v>2</v>
      </c>
    </row>
    <row r="48" spans="1:35" x14ac:dyDescent="0.25">
      <c r="A48" s="2">
        <v>2</v>
      </c>
      <c r="B48" s="2">
        <v>2</v>
      </c>
      <c r="C48" s="2">
        <v>2</v>
      </c>
      <c r="D48" s="2">
        <v>3</v>
      </c>
      <c r="E48" s="2">
        <v>1.3</v>
      </c>
      <c r="F48" s="2">
        <v>1</v>
      </c>
      <c r="G48" s="2">
        <v>3</v>
      </c>
      <c r="H48" s="2">
        <v>3</v>
      </c>
      <c r="I48" s="2">
        <v>2</v>
      </c>
      <c r="J48" s="2">
        <v>1</v>
      </c>
      <c r="K48" s="2">
        <v>1.6</v>
      </c>
      <c r="L48" s="2"/>
      <c r="M48" s="2">
        <v>2</v>
      </c>
      <c r="N48" s="2" t="s">
        <v>204</v>
      </c>
      <c r="O48" s="2">
        <v>3</v>
      </c>
      <c r="P48" s="2">
        <v>2</v>
      </c>
      <c r="Q48" s="2" t="s">
        <v>97</v>
      </c>
      <c r="R48" s="2"/>
      <c r="S48" s="2">
        <v>1</v>
      </c>
      <c r="T48" s="2">
        <v>3</v>
      </c>
      <c r="U48" s="2">
        <v>2</v>
      </c>
      <c r="V48" s="2">
        <v>2</v>
      </c>
      <c r="W48" s="2">
        <v>2</v>
      </c>
      <c r="X48" s="1" t="s">
        <v>205</v>
      </c>
      <c r="Y48" s="2">
        <v>3</v>
      </c>
      <c r="Z48" s="5" t="s">
        <v>206</v>
      </c>
      <c r="AA48" s="2">
        <v>2</v>
      </c>
      <c r="AB48" s="2">
        <v>1</v>
      </c>
      <c r="AC48" s="1" t="s">
        <v>154</v>
      </c>
      <c r="AD48" s="2">
        <v>3</v>
      </c>
      <c r="AE48" s="2">
        <v>1</v>
      </c>
      <c r="AF48" s="2">
        <v>2</v>
      </c>
      <c r="AG48" s="1" t="s">
        <v>96</v>
      </c>
      <c r="AH48" s="1" t="s">
        <v>207</v>
      </c>
      <c r="AI48" s="2">
        <v>2</v>
      </c>
    </row>
    <row r="49" spans="1:35" x14ac:dyDescent="0.25">
      <c r="A49" s="2">
        <v>2</v>
      </c>
      <c r="B49" s="2">
        <v>2</v>
      </c>
      <c r="C49" s="2">
        <v>2</v>
      </c>
      <c r="D49" s="2">
        <v>2</v>
      </c>
      <c r="E49" s="2">
        <v>2.2999999999999998</v>
      </c>
      <c r="F49" s="2">
        <v>1</v>
      </c>
      <c r="G49" s="2">
        <v>4</v>
      </c>
      <c r="H49" s="2">
        <v>2</v>
      </c>
      <c r="I49" s="2">
        <v>1</v>
      </c>
      <c r="J49" s="2">
        <v>1.5</v>
      </c>
      <c r="K49" s="2" t="s">
        <v>92</v>
      </c>
      <c r="L49" s="2"/>
      <c r="M49" s="2">
        <v>1</v>
      </c>
      <c r="N49" s="2" t="s">
        <v>34</v>
      </c>
      <c r="O49" s="2">
        <v>3</v>
      </c>
      <c r="P49" s="2">
        <v>2</v>
      </c>
      <c r="Q49" s="2" t="s">
        <v>97</v>
      </c>
      <c r="R49" s="2"/>
      <c r="S49" s="2">
        <v>1</v>
      </c>
      <c r="T49" s="2">
        <v>3</v>
      </c>
      <c r="U49" s="2">
        <v>2</v>
      </c>
      <c r="V49" s="2">
        <v>2</v>
      </c>
      <c r="W49" s="2">
        <v>1</v>
      </c>
      <c r="X49" s="1" t="s">
        <v>208</v>
      </c>
      <c r="Y49" s="2">
        <v>3</v>
      </c>
      <c r="Z49" s="5" t="s">
        <v>209</v>
      </c>
      <c r="AA49" s="2">
        <v>3</v>
      </c>
      <c r="AB49" s="4">
        <v>2</v>
      </c>
      <c r="AC49" s="5" t="s">
        <v>154</v>
      </c>
      <c r="AD49" s="2">
        <v>5</v>
      </c>
      <c r="AE49" s="2">
        <v>2</v>
      </c>
      <c r="AF49" s="2"/>
      <c r="AG49" s="1" t="s">
        <v>210</v>
      </c>
      <c r="AH49" s="1" t="s">
        <v>211</v>
      </c>
      <c r="AI49" s="2">
        <v>2</v>
      </c>
    </row>
    <row r="50" spans="1:35" x14ac:dyDescent="0.25">
      <c r="A50" s="2">
        <v>2</v>
      </c>
      <c r="B50" s="2">
        <v>2</v>
      </c>
      <c r="C50" s="2">
        <v>3</v>
      </c>
      <c r="D50" s="2">
        <v>2</v>
      </c>
      <c r="E50" s="2">
        <v>2.2999999999999998</v>
      </c>
      <c r="F50" s="2">
        <v>1</v>
      </c>
      <c r="G50" s="2">
        <v>3</v>
      </c>
      <c r="H50" s="2">
        <v>3</v>
      </c>
      <c r="I50" s="2">
        <v>2</v>
      </c>
      <c r="J50" s="2">
        <v>1.5</v>
      </c>
      <c r="K50" s="2">
        <v>1</v>
      </c>
      <c r="L50" s="2"/>
      <c r="M50" s="2">
        <v>2</v>
      </c>
      <c r="N50" s="2" t="s">
        <v>34</v>
      </c>
      <c r="O50" s="2">
        <v>3</v>
      </c>
      <c r="P50" s="2">
        <v>2</v>
      </c>
      <c r="Q50" s="2">
        <v>1</v>
      </c>
      <c r="R50" s="2"/>
      <c r="S50" s="2">
        <v>2</v>
      </c>
      <c r="T50" s="2">
        <v>3</v>
      </c>
      <c r="U50" s="2">
        <v>2</v>
      </c>
      <c r="V50" s="2">
        <v>3</v>
      </c>
      <c r="W50" s="2">
        <v>1</v>
      </c>
      <c r="X50" s="1" t="s">
        <v>212</v>
      </c>
      <c r="Y50" s="2">
        <v>4</v>
      </c>
      <c r="Z50" s="5" t="s">
        <v>213</v>
      </c>
      <c r="AA50" s="2">
        <v>3</v>
      </c>
      <c r="AB50" s="2">
        <v>1</v>
      </c>
      <c r="AC50" s="1" t="s">
        <v>154</v>
      </c>
      <c r="AD50" s="2">
        <v>5</v>
      </c>
      <c r="AE50" s="2">
        <v>2</v>
      </c>
      <c r="AF50" s="2"/>
      <c r="AG50" s="1" t="s">
        <v>214</v>
      </c>
      <c r="AH50" s="1" t="s">
        <v>215</v>
      </c>
      <c r="AI50" s="2">
        <v>2</v>
      </c>
    </row>
    <row r="51" spans="1:35" x14ac:dyDescent="0.25">
      <c r="A51" s="2">
        <v>2</v>
      </c>
      <c r="B51" s="2">
        <v>2</v>
      </c>
      <c r="C51" s="2">
        <v>3</v>
      </c>
      <c r="D51" s="2">
        <v>3</v>
      </c>
      <c r="E51" s="2">
        <v>2.2999999999999998</v>
      </c>
      <c r="F51" s="2">
        <v>1</v>
      </c>
      <c r="G51" s="2">
        <v>3</v>
      </c>
      <c r="H51" s="2">
        <v>3</v>
      </c>
      <c r="I51" s="2">
        <v>2</v>
      </c>
      <c r="J51" s="2">
        <v>1</v>
      </c>
      <c r="K51" s="2">
        <v>1.6</v>
      </c>
      <c r="L51" s="2"/>
      <c r="M51" s="2">
        <v>1</v>
      </c>
      <c r="N51" s="2" t="s">
        <v>34</v>
      </c>
      <c r="O51" s="2">
        <v>3</v>
      </c>
      <c r="P51" s="2">
        <v>2</v>
      </c>
      <c r="Q51" s="2">
        <v>2.2999999999999998</v>
      </c>
      <c r="R51" s="2"/>
      <c r="S51" s="2">
        <v>2</v>
      </c>
      <c r="T51" s="2">
        <v>3</v>
      </c>
      <c r="U51" s="2">
        <v>3</v>
      </c>
      <c r="V51" s="2">
        <v>3</v>
      </c>
      <c r="W51" s="2">
        <v>2</v>
      </c>
      <c r="X51" s="1" t="s">
        <v>212</v>
      </c>
      <c r="Y51" s="2">
        <v>3</v>
      </c>
      <c r="Z51" s="5" t="s">
        <v>216</v>
      </c>
      <c r="AA51" s="2">
        <v>3</v>
      </c>
      <c r="AB51" s="2">
        <v>1</v>
      </c>
      <c r="AC51" s="1" t="s">
        <v>154</v>
      </c>
      <c r="AD51" s="2">
        <v>5</v>
      </c>
      <c r="AE51" s="2">
        <v>1</v>
      </c>
      <c r="AF51" s="2">
        <v>1</v>
      </c>
      <c r="AG51" s="1" t="s">
        <v>217</v>
      </c>
      <c r="AH51" s="1" t="s">
        <v>215</v>
      </c>
      <c r="AI51" s="2">
        <v>2</v>
      </c>
    </row>
    <row r="52" spans="1:35" x14ac:dyDescent="0.25">
      <c r="A52" s="2">
        <v>2</v>
      </c>
      <c r="B52" s="2">
        <v>2</v>
      </c>
      <c r="C52" s="2">
        <v>4</v>
      </c>
      <c r="D52" s="2">
        <v>2</v>
      </c>
      <c r="E52" s="2">
        <v>2.2999999999999998</v>
      </c>
      <c r="F52" s="2">
        <v>1</v>
      </c>
      <c r="G52" s="2">
        <v>4</v>
      </c>
      <c r="H52" s="2">
        <v>3</v>
      </c>
      <c r="I52" s="2">
        <v>3</v>
      </c>
      <c r="J52" s="2">
        <v>1.5</v>
      </c>
      <c r="K52" s="2">
        <v>1.6</v>
      </c>
      <c r="L52" s="2"/>
      <c r="M52" s="2">
        <v>2</v>
      </c>
      <c r="N52" s="2" t="s">
        <v>34</v>
      </c>
      <c r="O52" s="2">
        <v>4</v>
      </c>
      <c r="P52" s="2">
        <v>1</v>
      </c>
      <c r="Q52" s="2" t="s">
        <v>97</v>
      </c>
      <c r="R52" s="2"/>
      <c r="S52" s="2">
        <v>2</v>
      </c>
      <c r="T52" s="2">
        <v>2</v>
      </c>
      <c r="U52" s="2">
        <v>2</v>
      </c>
      <c r="V52" s="2">
        <v>1</v>
      </c>
      <c r="W52" s="2">
        <v>1</v>
      </c>
      <c r="X52" s="1" t="s">
        <v>218</v>
      </c>
      <c r="Y52" s="2">
        <v>1</v>
      </c>
      <c r="Z52" s="5"/>
      <c r="AA52" s="2">
        <v>3</v>
      </c>
      <c r="AB52" s="2">
        <v>1</v>
      </c>
      <c r="AC52" s="1" t="s">
        <v>219</v>
      </c>
      <c r="AD52" s="2">
        <v>4</v>
      </c>
      <c r="AE52" s="2">
        <v>2</v>
      </c>
      <c r="AF52" s="2"/>
      <c r="AG52" s="1" t="s">
        <v>220</v>
      </c>
      <c r="AH52" s="1" t="s">
        <v>221</v>
      </c>
      <c r="AI52" s="2">
        <v>2</v>
      </c>
    </row>
    <row r="53" spans="1:35" x14ac:dyDescent="0.25">
      <c r="A53" s="2">
        <v>2</v>
      </c>
      <c r="B53" s="2">
        <v>2</v>
      </c>
      <c r="C53" s="2">
        <v>3</v>
      </c>
      <c r="D53" s="2">
        <v>4</v>
      </c>
      <c r="E53" s="2">
        <v>2.2999999999999998</v>
      </c>
      <c r="F53" s="2">
        <v>1</v>
      </c>
      <c r="G53" s="2">
        <v>3</v>
      </c>
      <c r="H53" s="2">
        <v>2</v>
      </c>
      <c r="I53" s="2">
        <v>3</v>
      </c>
      <c r="J53" s="2">
        <v>1</v>
      </c>
      <c r="K53" s="2" t="s">
        <v>83</v>
      </c>
      <c r="L53" s="2"/>
      <c r="M53" s="2">
        <v>4</v>
      </c>
      <c r="N53" s="2"/>
      <c r="O53" s="2"/>
      <c r="P53" s="2">
        <v>2</v>
      </c>
      <c r="Q53" s="2" t="s">
        <v>222</v>
      </c>
      <c r="R53" s="2"/>
      <c r="S53" s="2">
        <v>1</v>
      </c>
      <c r="T53" s="2">
        <v>3</v>
      </c>
      <c r="U53" s="2">
        <v>3</v>
      </c>
      <c r="V53" s="2">
        <v>2</v>
      </c>
      <c r="W53" s="2">
        <v>1</v>
      </c>
      <c r="X53" s="1" t="s">
        <v>223</v>
      </c>
      <c r="Y53" s="2">
        <v>2</v>
      </c>
      <c r="Z53" s="5"/>
      <c r="AA53" s="2">
        <v>4</v>
      </c>
      <c r="AB53" s="2">
        <v>1</v>
      </c>
      <c r="AC53" s="1" t="s">
        <v>224</v>
      </c>
      <c r="AD53" s="2">
        <v>5</v>
      </c>
      <c r="AE53" s="2">
        <v>2</v>
      </c>
      <c r="AF53" s="2"/>
      <c r="AG53" s="1" t="s">
        <v>225</v>
      </c>
      <c r="AH53" s="1" t="s">
        <v>226</v>
      </c>
      <c r="AI53" s="2">
        <v>3</v>
      </c>
    </row>
    <row r="54" spans="1:35" x14ac:dyDescent="0.25">
      <c r="A54" s="2">
        <v>2</v>
      </c>
      <c r="B54" s="2">
        <v>2</v>
      </c>
      <c r="C54" s="2">
        <v>4</v>
      </c>
      <c r="D54" s="2">
        <v>3</v>
      </c>
      <c r="E54" s="2">
        <v>2.2999999999999998</v>
      </c>
      <c r="F54" s="2">
        <v>1</v>
      </c>
      <c r="G54" s="2">
        <v>4</v>
      </c>
      <c r="H54" s="2">
        <v>3</v>
      </c>
      <c r="I54" s="2">
        <v>2</v>
      </c>
      <c r="J54" s="2">
        <v>1.5</v>
      </c>
      <c r="K54" s="2" t="s">
        <v>92</v>
      </c>
      <c r="L54" s="2"/>
      <c r="M54" s="2">
        <v>2</v>
      </c>
      <c r="N54" s="2" t="s">
        <v>34</v>
      </c>
      <c r="O54" s="2">
        <v>3</v>
      </c>
      <c r="P54" s="2">
        <v>4</v>
      </c>
      <c r="Q54" s="2" t="s">
        <v>40</v>
      </c>
      <c r="R54" s="2"/>
      <c r="S54" s="2">
        <v>2</v>
      </c>
      <c r="T54" s="2">
        <v>3</v>
      </c>
      <c r="U54" s="2">
        <v>2</v>
      </c>
      <c r="V54" s="2">
        <v>3</v>
      </c>
      <c r="W54" s="2">
        <v>2</v>
      </c>
      <c r="X54" s="1" t="s">
        <v>169</v>
      </c>
      <c r="Y54" s="2">
        <v>2</v>
      </c>
      <c r="Z54" s="5"/>
      <c r="AA54" s="2">
        <v>4</v>
      </c>
      <c r="AB54" s="2">
        <v>3</v>
      </c>
      <c r="AC54" s="1" t="s">
        <v>227</v>
      </c>
      <c r="AD54" s="2">
        <v>4</v>
      </c>
      <c r="AE54" s="2">
        <v>2</v>
      </c>
      <c r="AF54" s="2"/>
      <c r="AG54" s="1" t="s">
        <v>228</v>
      </c>
      <c r="AH54" s="1" t="s">
        <v>229</v>
      </c>
      <c r="AI54" s="2">
        <v>2</v>
      </c>
    </row>
    <row r="55" spans="1:35" x14ac:dyDescent="0.25">
      <c r="A55" s="2">
        <v>1</v>
      </c>
      <c r="B55" s="2">
        <v>2</v>
      </c>
      <c r="C55" s="2">
        <v>3</v>
      </c>
      <c r="D55" s="2">
        <v>2</v>
      </c>
      <c r="E55" s="2">
        <v>1.3</v>
      </c>
      <c r="F55" s="2">
        <v>1</v>
      </c>
      <c r="G55" s="2">
        <v>4</v>
      </c>
      <c r="H55" s="2">
        <v>3</v>
      </c>
      <c r="I55" s="2">
        <v>3</v>
      </c>
      <c r="J55" s="2">
        <v>1</v>
      </c>
      <c r="K55" s="2" t="s">
        <v>135</v>
      </c>
      <c r="L55" s="2"/>
      <c r="M55" s="2">
        <v>1</v>
      </c>
      <c r="N55" s="2" t="s">
        <v>34</v>
      </c>
      <c r="O55" s="2">
        <v>2</v>
      </c>
      <c r="P55" s="2">
        <v>4</v>
      </c>
      <c r="Q55" s="2" t="s">
        <v>45</v>
      </c>
      <c r="R55" s="2"/>
      <c r="S55" s="2">
        <v>2</v>
      </c>
      <c r="T55" s="2">
        <v>3</v>
      </c>
      <c r="U55" s="2">
        <v>2</v>
      </c>
      <c r="V55" s="2">
        <v>1</v>
      </c>
      <c r="W55" s="2">
        <v>1</v>
      </c>
      <c r="X55" s="1" t="s">
        <v>230</v>
      </c>
      <c r="Y55" s="2">
        <v>2</v>
      </c>
      <c r="Z55" s="5"/>
      <c r="AA55" s="2">
        <v>3</v>
      </c>
      <c r="AB55" s="2">
        <v>1</v>
      </c>
      <c r="AC55" s="1" t="s">
        <v>231</v>
      </c>
      <c r="AD55" s="2">
        <v>2</v>
      </c>
      <c r="AE55" s="2">
        <v>2</v>
      </c>
      <c r="AF55" s="2"/>
      <c r="AG55" s="1" t="s">
        <v>232</v>
      </c>
      <c r="AH55" s="1" t="s">
        <v>49</v>
      </c>
      <c r="AI55" s="2">
        <v>1</v>
      </c>
    </row>
    <row r="56" spans="1:35" x14ac:dyDescent="0.25">
      <c r="A56" s="2">
        <v>1</v>
      </c>
      <c r="B56" s="2">
        <v>2</v>
      </c>
      <c r="C56" s="2">
        <v>1</v>
      </c>
      <c r="D56" s="2">
        <v>2</v>
      </c>
      <c r="E56" s="2">
        <v>1</v>
      </c>
      <c r="F56" s="2">
        <v>1</v>
      </c>
      <c r="G56" s="2">
        <v>3</v>
      </c>
      <c r="H56" s="2">
        <v>3</v>
      </c>
      <c r="I56" s="2">
        <v>3</v>
      </c>
      <c r="J56" s="2">
        <v>1</v>
      </c>
      <c r="K56" s="2" t="s">
        <v>233</v>
      </c>
      <c r="L56" s="2" t="s">
        <v>191</v>
      </c>
      <c r="M56" s="2">
        <v>1</v>
      </c>
      <c r="N56" s="2" t="s">
        <v>34</v>
      </c>
      <c r="O56" s="2">
        <v>3</v>
      </c>
      <c r="P56" s="2">
        <v>5</v>
      </c>
      <c r="Q56" s="2" t="s">
        <v>45</v>
      </c>
      <c r="R56" s="2"/>
      <c r="S56" s="2">
        <v>2</v>
      </c>
      <c r="T56" s="2">
        <v>4</v>
      </c>
      <c r="U56" s="2">
        <v>2</v>
      </c>
      <c r="V56" s="2">
        <v>3</v>
      </c>
      <c r="W56" s="2">
        <v>1</v>
      </c>
      <c r="X56" s="1" t="s">
        <v>234</v>
      </c>
      <c r="Y56" s="2">
        <v>1</v>
      </c>
      <c r="Z56" s="5"/>
      <c r="AA56" s="2">
        <v>3</v>
      </c>
      <c r="AB56" s="2">
        <v>3</v>
      </c>
      <c r="AC56" s="1" t="s">
        <v>201</v>
      </c>
      <c r="AD56" s="2">
        <v>4</v>
      </c>
      <c r="AE56" s="2">
        <v>2</v>
      </c>
      <c r="AF56" s="2"/>
      <c r="AG56" s="1" t="s">
        <v>235</v>
      </c>
      <c r="AH56" s="1" t="s">
        <v>236</v>
      </c>
      <c r="AI56" s="2">
        <v>3</v>
      </c>
    </row>
    <row r="57" spans="1:35" x14ac:dyDescent="0.25">
      <c r="A57" s="2">
        <v>2</v>
      </c>
      <c r="B57" s="2">
        <v>2</v>
      </c>
      <c r="C57" s="2">
        <v>4</v>
      </c>
      <c r="D57" s="2">
        <v>2</v>
      </c>
      <c r="E57" s="2">
        <v>2.2999999999999998</v>
      </c>
      <c r="F57" s="2">
        <v>1</v>
      </c>
      <c r="G57" s="2">
        <v>3</v>
      </c>
      <c r="H57" s="2">
        <v>3</v>
      </c>
      <c r="I57" s="2">
        <v>4</v>
      </c>
      <c r="J57" s="2">
        <v>1</v>
      </c>
      <c r="K57" s="2">
        <v>1.6</v>
      </c>
      <c r="L57" s="2"/>
      <c r="M57" s="2">
        <v>2</v>
      </c>
      <c r="N57" s="2" t="s">
        <v>34</v>
      </c>
      <c r="O57" s="2">
        <v>3</v>
      </c>
      <c r="P57" s="2">
        <v>2</v>
      </c>
      <c r="Q57" s="2" t="s">
        <v>106</v>
      </c>
      <c r="R57" s="2"/>
      <c r="S57" s="2">
        <v>1</v>
      </c>
      <c r="T57" s="2">
        <v>2</v>
      </c>
      <c r="U57" s="2">
        <v>1</v>
      </c>
      <c r="V57" s="2">
        <v>1</v>
      </c>
      <c r="W57" s="2">
        <v>3</v>
      </c>
      <c r="X57" s="1" t="s">
        <v>237</v>
      </c>
      <c r="Y57" s="2">
        <v>1</v>
      </c>
      <c r="Z57" s="5"/>
      <c r="AA57" s="2">
        <v>3</v>
      </c>
      <c r="AB57" s="2">
        <v>2</v>
      </c>
      <c r="AC57" s="1" t="s">
        <v>238</v>
      </c>
      <c r="AD57" s="2">
        <v>3</v>
      </c>
      <c r="AE57" s="2">
        <v>2</v>
      </c>
      <c r="AF57" s="2"/>
      <c r="AG57" s="1" t="s">
        <v>96</v>
      </c>
      <c r="AH57" s="1" t="s">
        <v>239</v>
      </c>
      <c r="AI57" s="2">
        <v>2</v>
      </c>
    </row>
    <row r="58" spans="1:35" x14ac:dyDescent="0.25">
      <c r="A58" s="2">
        <v>1</v>
      </c>
      <c r="B58" s="2">
        <v>2</v>
      </c>
      <c r="C58" s="2">
        <v>3</v>
      </c>
      <c r="D58" s="2">
        <v>2</v>
      </c>
      <c r="E58" s="2">
        <v>2.2999999999999998</v>
      </c>
      <c r="F58" s="2">
        <v>1</v>
      </c>
      <c r="G58" s="2">
        <v>3</v>
      </c>
      <c r="H58" s="2">
        <v>2</v>
      </c>
      <c r="I58" s="2">
        <v>2</v>
      </c>
      <c r="J58" s="2">
        <v>1</v>
      </c>
      <c r="K58" s="2" t="s">
        <v>135</v>
      </c>
      <c r="L58" s="2"/>
      <c r="M58" s="2">
        <v>1</v>
      </c>
      <c r="N58" s="2" t="s">
        <v>34</v>
      </c>
      <c r="O58" s="2">
        <v>3</v>
      </c>
      <c r="P58" s="2">
        <v>1</v>
      </c>
      <c r="Q58" s="2" t="s">
        <v>35</v>
      </c>
      <c r="R58" s="2"/>
      <c r="S58" s="2">
        <v>2</v>
      </c>
      <c r="T58" s="2">
        <v>2</v>
      </c>
      <c r="U58" s="2">
        <v>2</v>
      </c>
      <c r="V58" s="2">
        <v>2</v>
      </c>
      <c r="W58" s="2">
        <v>2</v>
      </c>
      <c r="X58" s="1" t="s">
        <v>240</v>
      </c>
      <c r="Y58" s="2">
        <v>4</v>
      </c>
      <c r="Z58" s="5" t="s">
        <v>241</v>
      </c>
      <c r="AA58" s="2">
        <v>3</v>
      </c>
      <c r="AB58" s="2">
        <v>3</v>
      </c>
      <c r="AC58" s="1" t="s">
        <v>242</v>
      </c>
      <c r="AD58" s="2">
        <v>3</v>
      </c>
      <c r="AE58" s="2">
        <v>2</v>
      </c>
      <c r="AF58" s="2"/>
      <c r="AG58" s="1" t="s">
        <v>243</v>
      </c>
      <c r="AH58" s="1" t="s">
        <v>244</v>
      </c>
      <c r="AI58" s="2">
        <v>2</v>
      </c>
    </row>
    <row r="59" spans="1:35" x14ac:dyDescent="0.25">
      <c r="A59" s="2">
        <v>2</v>
      </c>
      <c r="B59" s="2">
        <v>2</v>
      </c>
      <c r="C59" s="2">
        <v>4</v>
      </c>
      <c r="D59" s="2">
        <v>2</v>
      </c>
      <c r="E59" s="2">
        <v>2.2999999999999998</v>
      </c>
      <c r="F59" s="2">
        <v>1</v>
      </c>
      <c r="G59" s="2">
        <v>3</v>
      </c>
      <c r="H59" s="2">
        <v>3</v>
      </c>
      <c r="I59" s="2">
        <v>3</v>
      </c>
      <c r="J59" s="2">
        <v>1.5</v>
      </c>
      <c r="K59" s="2">
        <v>6.9</v>
      </c>
      <c r="L59" s="2"/>
      <c r="M59" s="2">
        <v>1</v>
      </c>
      <c r="N59" s="2" t="s">
        <v>34</v>
      </c>
      <c r="O59" s="2">
        <v>3</v>
      </c>
      <c r="P59" s="2">
        <v>3</v>
      </c>
      <c r="Q59" s="2" t="s">
        <v>35</v>
      </c>
      <c r="R59" s="2"/>
      <c r="S59" s="2">
        <v>2</v>
      </c>
      <c r="T59" s="2">
        <v>3</v>
      </c>
      <c r="U59" s="2">
        <v>2</v>
      </c>
      <c r="V59" s="2">
        <v>1</v>
      </c>
      <c r="W59" s="2">
        <v>4</v>
      </c>
      <c r="X59" s="1" t="s">
        <v>65</v>
      </c>
      <c r="Y59" s="2">
        <v>2</v>
      </c>
      <c r="Z59" s="5"/>
      <c r="AA59" s="2">
        <v>1</v>
      </c>
      <c r="AB59" s="2">
        <v>3</v>
      </c>
      <c r="AC59" s="1" t="s">
        <v>80</v>
      </c>
      <c r="AD59" s="2">
        <v>1</v>
      </c>
      <c r="AE59" s="2">
        <v>2</v>
      </c>
      <c r="AF59" s="2"/>
      <c r="AG59" s="1" t="s">
        <v>245</v>
      </c>
      <c r="AH59" s="1" t="s">
        <v>246</v>
      </c>
      <c r="AI59" s="2">
        <v>2</v>
      </c>
    </row>
    <row r="60" spans="1:35" x14ac:dyDescent="0.25">
      <c r="A60" s="2">
        <v>2</v>
      </c>
      <c r="B60" s="2">
        <v>1</v>
      </c>
      <c r="C60" s="2">
        <v>2</v>
      </c>
      <c r="D60" s="2">
        <v>3</v>
      </c>
      <c r="E60" s="2" t="s">
        <v>45</v>
      </c>
      <c r="F60" s="2">
        <v>1</v>
      </c>
      <c r="G60" s="2">
        <v>3</v>
      </c>
      <c r="H60" s="2">
        <v>4</v>
      </c>
      <c r="I60" s="2">
        <v>2</v>
      </c>
      <c r="J60" s="2">
        <v>1.5</v>
      </c>
      <c r="K60" s="2" t="s">
        <v>247</v>
      </c>
      <c r="L60" s="2" t="s">
        <v>191</v>
      </c>
      <c r="M60" s="2">
        <v>1</v>
      </c>
      <c r="N60" s="2" t="s">
        <v>248</v>
      </c>
      <c r="O60" s="2">
        <v>2</v>
      </c>
      <c r="P60" s="2">
        <v>3</v>
      </c>
      <c r="Q60" s="2" t="s">
        <v>45</v>
      </c>
      <c r="R60" s="2"/>
      <c r="S60" s="2">
        <v>2</v>
      </c>
      <c r="T60" s="2">
        <v>3</v>
      </c>
      <c r="U60" s="2">
        <v>3</v>
      </c>
      <c r="V60" s="2">
        <v>3</v>
      </c>
      <c r="W60" s="2">
        <v>1</v>
      </c>
      <c r="X60" s="1" t="s">
        <v>249</v>
      </c>
      <c r="Y60" s="2">
        <v>3</v>
      </c>
      <c r="Z60" s="5" t="s">
        <v>250</v>
      </c>
      <c r="AA60" s="2">
        <v>3</v>
      </c>
      <c r="AB60" s="2">
        <v>2</v>
      </c>
      <c r="AC60" s="1" t="s">
        <v>251</v>
      </c>
      <c r="AD60" s="2">
        <v>3</v>
      </c>
      <c r="AE60" s="2">
        <v>1</v>
      </c>
      <c r="AF60" s="2">
        <v>3</v>
      </c>
      <c r="AG60" s="1" t="s">
        <v>252</v>
      </c>
      <c r="AH60" s="1" t="s">
        <v>251</v>
      </c>
      <c r="AI60" s="2">
        <v>2</v>
      </c>
    </row>
    <row r="61" spans="1:35" x14ac:dyDescent="0.25">
      <c r="A61" s="2">
        <v>2</v>
      </c>
      <c r="B61" s="2">
        <v>1</v>
      </c>
      <c r="C61" s="2">
        <v>4</v>
      </c>
      <c r="D61" s="2">
        <v>1</v>
      </c>
      <c r="E61" s="2">
        <v>2.2999999999999998</v>
      </c>
      <c r="F61" s="2">
        <v>1</v>
      </c>
      <c r="G61" s="2">
        <v>3</v>
      </c>
      <c r="H61" s="2">
        <v>3</v>
      </c>
      <c r="I61" s="2">
        <v>3</v>
      </c>
      <c r="J61" s="2">
        <v>1</v>
      </c>
      <c r="K61" s="2" t="s">
        <v>253</v>
      </c>
      <c r="L61" s="2"/>
      <c r="M61" s="2">
        <v>4</v>
      </c>
      <c r="N61" s="2"/>
      <c r="O61" s="2"/>
      <c r="P61" s="2">
        <v>3</v>
      </c>
      <c r="Q61" s="2" t="s">
        <v>35</v>
      </c>
      <c r="R61" s="2"/>
      <c r="S61" s="2">
        <v>2</v>
      </c>
      <c r="T61" s="2">
        <v>3</v>
      </c>
      <c r="U61" s="2">
        <v>3</v>
      </c>
      <c r="V61" s="2">
        <v>2</v>
      </c>
      <c r="W61" s="2">
        <v>1</v>
      </c>
      <c r="X61" s="1" t="s">
        <v>254</v>
      </c>
      <c r="Y61" s="2">
        <v>1</v>
      </c>
      <c r="Z61" s="5"/>
      <c r="AA61" s="2">
        <v>3</v>
      </c>
      <c r="AB61" s="2">
        <v>1</v>
      </c>
      <c r="AC61" s="1" t="s">
        <v>255</v>
      </c>
      <c r="AD61" s="2">
        <v>4</v>
      </c>
      <c r="AE61" s="2">
        <v>2</v>
      </c>
      <c r="AF61" s="2"/>
      <c r="AG61" s="1" t="s">
        <v>256</v>
      </c>
      <c r="AH61" s="1" t="s">
        <v>257</v>
      </c>
      <c r="AI61" s="2">
        <v>1</v>
      </c>
    </row>
    <row r="62" spans="1:35" x14ac:dyDescent="0.25">
      <c r="A62" s="2">
        <v>2</v>
      </c>
      <c r="B62" s="2">
        <v>1</v>
      </c>
      <c r="C62" s="2">
        <v>3</v>
      </c>
      <c r="D62" s="2">
        <v>3</v>
      </c>
      <c r="E62" s="2">
        <v>2.2999999999999998</v>
      </c>
      <c r="F62" s="2">
        <v>1</v>
      </c>
      <c r="G62" s="2">
        <v>3</v>
      </c>
      <c r="H62" s="2">
        <v>3</v>
      </c>
      <c r="I62" s="2">
        <v>2</v>
      </c>
      <c r="J62" s="2">
        <v>1</v>
      </c>
      <c r="K62" s="2" t="s">
        <v>83</v>
      </c>
      <c r="L62" s="2"/>
      <c r="M62" s="2">
        <v>4</v>
      </c>
      <c r="N62" s="2"/>
      <c r="O62" s="2"/>
      <c r="P62" s="2">
        <v>2</v>
      </c>
      <c r="Q62" s="2" t="s">
        <v>45</v>
      </c>
      <c r="R62" s="2"/>
      <c r="S62" s="2">
        <v>3</v>
      </c>
      <c r="T62" s="2">
        <v>3</v>
      </c>
      <c r="U62" s="2">
        <v>2</v>
      </c>
      <c r="V62" s="2">
        <v>2</v>
      </c>
      <c r="W62" s="2">
        <v>1</v>
      </c>
      <c r="X62" s="1" t="s">
        <v>258</v>
      </c>
      <c r="Y62" s="2">
        <v>2</v>
      </c>
      <c r="Z62" s="5"/>
      <c r="AA62" s="2">
        <v>4</v>
      </c>
      <c r="AB62" s="2">
        <v>1</v>
      </c>
      <c r="AC62" s="1" t="s">
        <v>154</v>
      </c>
      <c r="AD62" s="2">
        <v>3</v>
      </c>
      <c r="AE62" s="2">
        <v>2</v>
      </c>
      <c r="AF62" s="2"/>
      <c r="AG62" s="1" t="s">
        <v>259</v>
      </c>
      <c r="AH62" s="1" t="s">
        <v>49</v>
      </c>
      <c r="AI62" s="2">
        <v>1</v>
      </c>
    </row>
    <row r="63" spans="1:35" x14ac:dyDescent="0.25">
      <c r="A63" s="2">
        <v>2</v>
      </c>
      <c r="B63" s="2">
        <v>1</v>
      </c>
      <c r="C63" s="2">
        <v>1</v>
      </c>
      <c r="D63" s="2">
        <v>2</v>
      </c>
      <c r="E63" s="2">
        <v>2.2999999999999998</v>
      </c>
      <c r="F63" s="2">
        <v>1</v>
      </c>
      <c r="G63" s="2">
        <v>3</v>
      </c>
      <c r="H63" s="2">
        <v>3</v>
      </c>
      <c r="I63" s="2">
        <v>2</v>
      </c>
      <c r="J63" s="2" t="s">
        <v>92</v>
      </c>
      <c r="K63" s="2" t="s">
        <v>260</v>
      </c>
      <c r="L63" s="2"/>
      <c r="M63" s="2">
        <v>3</v>
      </c>
      <c r="N63" s="2"/>
      <c r="O63" s="2"/>
      <c r="P63" s="2">
        <v>2</v>
      </c>
      <c r="Q63" s="2">
        <v>1.2</v>
      </c>
      <c r="R63" s="2"/>
      <c r="S63" s="2">
        <v>2</v>
      </c>
      <c r="T63" s="2">
        <v>3</v>
      </c>
      <c r="U63" s="2">
        <v>2</v>
      </c>
      <c r="V63" s="2">
        <v>3</v>
      </c>
      <c r="W63" s="2">
        <v>1</v>
      </c>
      <c r="X63" s="1" t="s">
        <v>295</v>
      </c>
      <c r="Y63" s="2">
        <v>1</v>
      </c>
      <c r="Z63" s="5"/>
      <c r="AA63" s="2">
        <v>2</v>
      </c>
      <c r="AB63" s="2">
        <v>2</v>
      </c>
      <c r="AC63" s="1" t="s">
        <v>51</v>
      </c>
      <c r="AD63" s="2">
        <v>4</v>
      </c>
      <c r="AE63" s="2">
        <v>2</v>
      </c>
      <c r="AF63" s="2"/>
      <c r="AG63" s="1" t="s">
        <v>96</v>
      </c>
      <c r="AH63" s="1" t="s">
        <v>49</v>
      </c>
      <c r="AI63" s="2">
        <v>2</v>
      </c>
    </row>
    <row r="64" spans="1:35" x14ac:dyDescent="0.25">
      <c r="A64" s="2">
        <v>2</v>
      </c>
      <c r="B64" s="2">
        <v>1</v>
      </c>
      <c r="C64" s="2">
        <v>4</v>
      </c>
      <c r="D64" s="2">
        <v>2</v>
      </c>
      <c r="E64" s="2">
        <v>2.2999999999999998</v>
      </c>
      <c r="F64" s="2">
        <v>1</v>
      </c>
      <c r="G64" s="2">
        <v>3</v>
      </c>
      <c r="H64" s="2">
        <v>3</v>
      </c>
      <c r="I64" s="2">
        <v>3</v>
      </c>
      <c r="J64" s="2">
        <v>1</v>
      </c>
      <c r="K64" s="2" t="s">
        <v>83</v>
      </c>
      <c r="L64" s="2"/>
      <c r="M64" s="2">
        <v>1</v>
      </c>
      <c r="N64" s="2" t="s">
        <v>34</v>
      </c>
      <c r="O64" s="2">
        <v>4</v>
      </c>
      <c r="P64" s="2">
        <v>1</v>
      </c>
      <c r="Q64" s="2" t="s">
        <v>40</v>
      </c>
      <c r="R64" s="2"/>
      <c r="S64" s="2">
        <v>3</v>
      </c>
      <c r="T64" s="2">
        <v>3</v>
      </c>
      <c r="U64" s="2">
        <v>3</v>
      </c>
      <c r="V64" s="2">
        <v>4</v>
      </c>
      <c r="W64" s="2">
        <v>2</v>
      </c>
      <c r="X64" s="1" t="s">
        <v>261</v>
      </c>
      <c r="Y64" s="2">
        <v>1</v>
      </c>
      <c r="Z64" s="5"/>
      <c r="AA64" s="2">
        <v>4</v>
      </c>
      <c r="AB64" s="2">
        <v>2</v>
      </c>
      <c r="AC64" s="1" t="s">
        <v>201</v>
      </c>
      <c r="AD64" s="2">
        <v>2</v>
      </c>
      <c r="AE64" s="2">
        <v>2</v>
      </c>
      <c r="AF64" s="2"/>
      <c r="AG64" s="1" t="s">
        <v>96</v>
      </c>
      <c r="AH64" s="1" t="s">
        <v>262</v>
      </c>
      <c r="AI64" s="2">
        <v>2</v>
      </c>
    </row>
    <row r="65" spans="1:35" x14ac:dyDescent="0.25">
      <c r="A65" s="2">
        <v>2</v>
      </c>
      <c r="B65" s="2">
        <v>1</v>
      </c>
      <c r="C65" s="2">
        <v>3</v>
      </c>
      <c r="D65" s="2">
        <v>2</v>
      </c>
      <c r="E65" s="2">
        <v>2.2999999999999998</v>
      </c>
      <c r="F65" s="2">
        <v>1</v>
      </c>
      <c r="G65" s="2">
        <v>3</v>
      </c>
      <c r="H65" s="2">
        <v>3</v>
      </c>
      <c r="I65" s="2">
        <v>3</v>
      </c>
      <c r="J65" s="2">
        <v>1</v>
      </c>
      <c r="K65" s="2" t="s">
        <v>253</v>
      </c>
      <c r="L65" s="2"/>
      <c r="M65" s="2">
        <v>4</v>
      </c>
      <c r="N65" s="2"/>
      <c r="O65" s="2"/>
      <c r="P65" s="2">
        <v>3</v>
      </c>
      <c r="Q65" s="2" t="s">
        <v>35</v>
      </c>
      <c r="R65" s="2"/>
      <c r="S65" s="2">
        <v>2</v>
      </c>
      <c r="T65" s="2">
        <v>4</v>
      </c>
      <c r="U65" s="2">
        <v>3</v>
      </c>
      <c r="V65" s="2">
        <v>2</v>
      </c>
      <c r="W65" s="2">
        <v>1</v>
      </c>
      <c r="X65" s="1" t="s">
        <v>263</v>
      </c>
      <c r="Y65" s="2">
        <v>2</v>
      </c>
      <c r="Z65" s="5"/>
      <c r="AA65" s="2">
        <v>4</v>
      </c>
      <c r="AB65" s="2">
        <v>3</v>
      </c>
      <c r="AC65" s="1" t="s">
        <v>264</v>
      </c>
      <c r="AD65" s="2">
        <v>4</v>
      </c>
      <c r="AE65" s="2">
        <v>2</v>
      </c>
      <c r="AF65" s="2"/>
      <c r="AG65" s="1" t="s">
        <v>265</v>
      </c>
      <c r="AH65" s="1" t="s">
        <v>266</v>
      </c>
      <c r="AI65" s="2">
        <v>3</v>
      </c>
    </row>
    <row r="66" spans="1:35" x14ac:dyDescent="0.25">
      <c r="A66" s="2">
        <v>1</v>
      </c>
      <c r="B66" s="2">
        <v>1</v>
      </c>
      <c r="C66" s="2">
        <v>2</v>
      </c>
      <c r="D66" s="2">
        <v>2</v>
      </c>
      <c r="E66" s="2">
        <v>3</v>
      </c>
      <c r="F66" s="2">
        <v>1</v>
      </c>
      <c r="G66" s="2">
        <v>3</v>
      </c>
      <c r="H66" s="2">
        <v>2</v>
      </c>
      <c r="I66" s="2">
        <v>3</v>
      </c>
      <c r="J66" s="2">
        <v>1</v>
      </c>
      <c r="K66" s="2">
        <v>4.5999999999999996</v>
      </c>
      <c r="L66" s="2"/>
      <c r="M66" s="2">
        <v>3</v>
      </c>
      <c r="N66" s="2"/>
      <c r="O66" s="2"/>
      <c r="P66" s="2">
        <v>2</v>
      </c>
      <c r="Q66" s="2" t="s">
        <v>106</v>
      </c>
      <c r="R66" s="2"/>
      <c r="S66" s="2">
        <v>2</v>
      </c>
      <c r="T66" s="2">
        <v>2</v>
      </c>
      <c r="U66" s="2">
        <v>2</v>
      </c>
      <c r="V66" s="2">
        <v>2</v>
      </c>
      <c r="W66" s="2">
        <v>2</v>
      </c>
      <c r="X66" s="1" t="s">
        <v>65</v>
      </c>
      <c r="Y66" s="2">
        <v>2</v>
      </c>
      <c r="Z66" s="5"/>
      <c r="AA66" s="2">
        <v>2</v>
      </c>
      <c r="AB66" s="2">
        <v>3</v>
      </c>
      <c r="AC66" s="1" t="s">
        <v>80</v>
      </c>
      <c r="AD66" s="2">
        <v>5</v>
      </c>
      <c r="AE66" s="2">
        <v>2</v>
      </c>
      <c r="AF66" s="2"/>
      <c r="AG66" s="1" t="s">
        <v>96</v>
      </c>
      <c r="AH66" s="1" t="s">
        <v>49</v>
      </c>
      <c r="AI66" s="2">
        <v>3</v>
      </c>
    </row>
    <row r="67" spans="1:35" x14ac:dyDescent="0.25">
      <c r="A67" s="2">
        <v>1</v>
      </c>
      <c r="B67" s="2">
        <v>1</v>
      </c>
      <c r="C67" s="2">
        <v>1</v>
      </c>
      <c r="D67" s="2">
        <v>1</v>
      </c>
      <c r="E67" s="2" t="s">
        <v>33</v>
      </c>
      <c r="F67" s="2">
        <v>1</v>
      </c>
      <c r="G67" s="2">
        <v>4</v>
      </c>
      <c r="H67" s="2">
        <v>2</v>
      </c>
      <c r="I67" s="2">
        <v>4</v>
      </c>
      <c r="J67" s="2">
        <v>1.5</v>
      </c>
      <c r="K67" s="2" t="s">
        <v>83</v>
      </c>
      <c r="L67" s="2"/>
      <c r="M67" s="2">
        <v>2</v>
      </c>
      <c r="N67" s="2" t="s">
        <v>34</v>
      </c>
      <c r="O67" s="2">
        <v>4</v>
      </c>
      <c r="P67" s="2">
        <v>5</v>
      </c>
      <c r="Q67" s="2" t="s">
        <v>92</v>
      </c>
      <c r="R67" s="2"/>
      <c r="S67" s="2">
        <v>2</v>
      </c>
      <c r="T67" s="2">
        <v>1</v>
      </c>
      <c r="U67" s="2">
        <v>1</v>
      </c>
      <c r="V67" s="2">
        <v>2</v>
      </c>
      <c r="W67" s="2">
        <v>1</v>
      </c>
      <c r="X67" s="1" t="s">
        <v>267</v>
      </c>
      <c r="Y67" s="2">
        <v>2</v>
      </c>
      <c r="Z67" s="5"/>
      <c r="AA67" s="2">
        <v>2</v>
      </c>
      <c r="AB67" s="2">
        <v>1</v>
      </c>
      <c r="AC67" s="1" t="s">
        <v>268</v>
      </c>
      <c r="AD67" s="2">
        <v>4</v>
      </c>
      <c r="AE67" s="2">
        <v>2</v>
      </c>
      <c r="AF67" s="2"/>
      <c r="AG67" s="1" t="s">
        <v>269</v>
      </c>
      <c r="AH67" s="1" t="s">
        <v>49</v>
      </c>
      <c r="AI67" s="2">
        <v>1</v>
      </c>
    </row>
    <row r="68" spans="1:35" x14ac:dyDescent="0.25">
      <c r="A68" s="2">
        <v>1</v>
      </c>
      <c r="B68" s="2">
        <v>1</v>
      </c>
      <c r="C68" s="2">
        <v>3</v>
      </c>
      <c r="D68" s="2">
        <v>1</v>
      </c>
      <c r="E68" s="2">
        <v>1</v>
      </c>
      <c r="F68" s="2">
        <v>1</v>
      </c>
      <c r="G68" s="2">
        <v>4</v>
      </c>
      <c r="H68" s="2">
        <v>4</v>
      </c>
      <c r="I68" s="2">
        <v>4</v>
      </c>
      <c r="J68" s="2">
        <v>1</v>
      </c>
      <c r="K68" s="2">
        <v>6</v>
      </c>
      <c r="L68" s="2"/>
      <c r="M68" s="2">
        <v>4</v>
      </c>
      <c r="N68" s="2"/>
      <c r="O68" s="2"/>
      <c r="P68" s="2">
        <v>2</v>
      </c>
      <c r="Q68" s="2" t="s">
        <v>270</v>
      </c>
      <c r="R68" s="2"/>
      <c r="S68" s="2">
        <v>2</v>
      </c>
      <c r="T68" s="2">
        <v>3</v>
      </c>
      <c r="U68" s="2">
        <v>2</v>
      </c>
      <c r="V68" s="2">
        <v>2</v>
      </c>
      <c r="W68" s="2">
        <v>1</v>
      </c>
      <c r="X68" s="1" t="s">
        <v>271</v>
      </c>
      <c r="Y68" s="2">
        <v>2</v>
      </c>
      <c r="Z68" s="5"/>
      <c r="AA68" s="2">
        <v>4</v>
      </c>
      <c r="AB68" s="2">
        <v>3</v>
      </c>
      <c r="AC68" s="1" t="s">
        <v>272</v>
      </c>
      <c r="AD68" s="2">
        <v>2</v>
      </c>
      <c r="AE68" s="2">
        <v>2</v>
      </c>
      <c r="AF68" s="2"/>
      <c r="AG68" s="1" t="s">
        <v>96</v>
      </c>
      <c r="AH68" s="1" t="s">
        <v>49</v>
      </c>
      <c r="AI68" s="2">
        <v>2</v>
      </c>
    </row>
    <row r="69" spans="1:35" x14ac:dyDescent="0.25">
      <c r="A69" s="2">
        <v>2</v>
      </c>
      <c r="B69" s="2">
        <v>1</v>
      </c>
      <c r="C69" s="2">
        <v>4</v>
      </c>
      <c r="D69" s="2">
        <v>2</v>
      </c>
      <c r="E69" s="2">
        <v>2.2999999999999998</v>
      </c>
      <c r="F69" s="2">
        <v>1</v>
      </c>
      <c r="G69" s="2">
        <v>3</v>
      </c>
      <c r="H69" s="2">
        <v>2</v>
      </c>
      <c r="I69" s="2">
        <v>3</v>
      </c>
      <c r="J69" s="2">
        <v>1</v>
      </c>
      <c r="K69" s="2">
        <v>1.6</v>
      </c>
      <c r="L69" s="2"/>
      <c r="M69" s="2">
        <v>4</v>
      </c>
      <c r="N69" s="2"/>
      <c r="O69" s="2"/>
      <c r="P69" s="2">
        <v>2</v>
      </c>
      <c r="Q69" s="2" t="s">
        <v>45</v>
      </c>
      <c r="R69" s="2"/>
      <c r="S69" s="2">
        <v>1</v>
      </c>
      <c r="T69" s="2">
        <v>2</v>
      </c>
      <c r="U69" s="2">
        <v>2</v>
      </c>
      <c r="V69" s="2">
        <v>2</v>
      </c>
      <c r="W69" s="2">
        <v>3</v>
      </c>
      <c r="X69" s="1" t="s">
        <v>273</v>
      </c>
      <c r="Y69" s="2">
        <v>2</v>
      </c>
      <c r="Z69" s="5"/>
      <c r="AA69" s="2">
        <v>1</v>
      </c>
      <c r="AB69" s="2">
        <v>2</v>
      </c>
      <c r="AC69" s="1" t="s">
        <v>80</v>
      </c>
      <c r="AD69" s="2">
        <v>3</v>
      </c>
      <c r="AE69" s="2">
        <v>2</v>
      </c>
      <c r="AF69" s="2"/>
      <c r="AG69" s="1" t="s">
        <v>96</v>
      </c>
      <c r="AH69" s="1" t="s">
        <v>274</v>
      </c>
      <c r="AI69" s="2">
        <v>2</v>
      </c>
    </row>
    <row r="70" spans="1:35" x14ac:dyDescent="0.25">
      <c r="A70" s="2">
        <v>2</v>
      </c>
      <c r="B70" s="2">
        <v>1</v>
      </c>
      <c r="C70" s="2">
        <v>3</v>
      </c>
      <c r="D70" s="2">
        <v>2</v>
      </c>
      <c r="E70" s="2">
        <v>2</v>
      </c>
      <c r="F70" s="2">
        <v>1</v>
      </c>
      <c r="G70" s="2">
        <v>3</v>
      </c>
      <c r="H70" s="2">
        <v>3</v>
      </c>
      <c r="I70" s="2">
        <v>3</v>
      </c>
      <c r="J70" s="2">
        <v>1</v>
      </c>
      <c r="K70" s="2">
        <v>1</v>
      </c>
      <c r="L70" s="2"/>
      <c r="M70" s="2">
        <v>4</v>
      </c>
      <c r="N70" s="2"/>
      <c r="O70" s="2"/>
      <c r="P70" s="2">
        <v>3</v>
      </c>
      <c r="Q70" s="2" t="s">
        <v>40</v>
      </c>
      <c r="R70" s="2"/>
      <c r="S70" s="2">
        <v>2</v>
      </c>
      <c r="T70" s="2">
        <v>3</v>
      </c>
      <c r="U70" s="2">
        <v>2</v>
      </c>
      <c r="V70" s="2">
        <v>2</v>
      </c>
      <c r="W70" s="2">
        <v>2</v>
      </c>
      <c r="X70" s="1" t="s">
        <v>273</v>
      </c>
      <c r="Y70" s="2">
        <v>2</v>
      </c>
      <c r="Z70" s="5"/>
      <c r="AA70" s="2">
        <v>3</v>
      </c>
      <c r="AB70" s="2">
        <v>1</v>
      </c>
      <c r="AC70" s="1" t="s">
        <v>154</v>
      </c>
      <c r="AD70" s="2">
        <v>4</v>
      </c>
      <c r="AE70" s="2">
        <v>2</v>
      </c>
      <c r="AF70" s="2"/>
      <c r="AG70" s="1" t="s">
        <v>96</v>
      </c>
      <c r="AH70" s="1" t="s">
        <v>275</v>
      </c>
      <c r="AI70" s="2">
        <v>1</v>
      </c>
    </row>
    <row r="71" spans="1:35" x14ac:dyDescent="0.25">
      <c r="A71" s="2">
        <v>2</v>
      </c>
      <c r="B71" s="2">
        <v>1</v>
      </c>
      <c r="C71" s="2">
        <v>3</v>
      </c>
      <c r="D71" s="2">
        <v>2</v>
      </c>
      <c r="E71" s="2">
        <v>2.2999999999999998</v>
      </c>
      <c r="F71" s="2">
        <v>1</v>
      </c>
      <c r="G71" s="2">
        <v>3</v>
      </c>
      <c r="H71" s="2">
        <v>3</v>
      </c>
      <c r="I71" s="2">
        <v>3</v>
      </c>
      <c r="J71" s="2">
        <v>1</v>
      </c>
      <c r="K71" s="2">
        <v>1.6</v>
      </c>
      <c r="L71" s="2"/>
      <c r="M71" s="2">
        <v>4</v>
      </c>
      <c r="N71" s="2"/>
      <c r="O71" s="2"/>
      <c r="P71" s="2">
        <v>3</v>
      </c>
      <c r="Q71" s="2" t="s">
        <v>40</v>
      </c>
      <c r="R71" s="2"/>
      <c r="S71" s="2">
        <v>2</v>
      </c>
      <c r="T71" s="2">
        <v>3</v>
      </c>
      <c r="U71" s="2">
        <v>2</v>
      </c>
      <c r="V71" s="2">
        <v>1</v>
      </c>
      <c r="W71" s="2">
        <v>1</v>
      </c>
      <c r="X71" s="1" t="s">
        <v>273</v>
      </c>
      <c r="Y71" s="2">
        <v>2</v>
      </c>
      <c r="Z71" s="5"/>
      <c r="AA71" s="2">
        <v>3</v>
      </c>
      <c r="AB71" s="2">
        <v>1</v>
      </c>
      <c r="AC71" s="1" t="s">
        <v>276</v>
      </c>
      <c r="AD71" s="2">
        <v>4</v>
      </c>
      <c r="AE71" s="2">
        <v>2</v>
      </c>
      <c r="AF71" s="2"/>
      <c r="AG71" s="1" t="s">
        <v>96</v>
      </c>
      <c r="AH71" s="1" t="s">
        <v>277</v>
      </c>
      <c r="AI71" s="2">
        <v>1</v>
      </c>
    </row>
    <row r="72" spans="1:35" x14ac:dyDescent="0.25">
      <c r="A72" s="2">
        <v>2</v>
      </c>
      <c r="B72" s="2">
        <v>1</v>
      </c>
      <c r="C72" s="2">
        <v>4</v>
      </c>
      <c r="D72" s="2">
        <v>2</v>
      </c>
      <c r="E72" s="2">
        <v>1.3</v>
      </c>
      <c r="F72" s="2">
        <v>1</v>
      </c>
      <c r="G72" s="2">
        <v>4</v>
      </c>
      <c r="H72" s="2">
        <v>2</v>
      </c>
      <c r="I72" s="2">
        <v>4</v>
      </c>
      <c r="J72" s="2">
        <v>1</v>
      </c>
      <c r="K72" s="2" t="s">
        <v>278</v>
      </c>
      <c r="L72" s="2" t="s">
        <v>191</v>
      </c>
      <c r="M72" s="2">
        <v>4</v>
      </c>
      <c r="N72" s="2"/>
      <c r="O72" s="2"/>
      <c r="P72" s="2">
        <v>3</v>
      </c>
      <c r="Q72" s="2" t="s">
        <v>222</v>
      </c>
      <c r="R72" s="2"/>
      <c r="S72" s="2">
        <v>1</v>
      </c>
      <c r="T72" s="2">
        <v>2</v>
      </c>
      <c r="U72" s="2">
        <v>1</v>
      </c>
      <c r="V72" s="2">
        <v>2</v>
      </c>
      <c r="W72" s="2">
        <v>2</v>
      </c>
      <c r="X72" s="1" t="s">
        <v>279</v>
      </c>
      <c r="Y72" s="2">
        <v>3</v>
      </c>
      <c r="Z72" s="5" t="s">
        <v>280</v>
      </c>
      <c r="AA72" s="2">
        <v>2</v>
      </c>
      <c r="AB72" s="2">
        <v>3</v>
      </c>
      <c r="AC72" s="1" t="s">
        <v>281</v>
      </c>
      <c r="AD72" s="2">
        <v>3</v>
      </c>
      <c r="AE72" s="2">
        <v>1</v>
      </c>
      <c r="AF72" s="2">
        <v>5</v>
      </c>
      <c r="AG72" s="1" t="s">
        <v>282</v>
      </c>
      <c r="AH72" s="1" t="s">
        <v>283</v>
      </c>
      <c r="AI72" s="2">
        <v>2</v>
      </c>
    </row>
    <row r="73" spans="1:35" x14ac:dyDescent="0.25">
      <c r="A73" s="2">
        <v>2</v>
      </c>
      <c r="B73" s="2">
        <v>1</v>
      </c>
      <c r="C73" s="2">
        <v>1</v>
      </c>
      <c r="D73" s="2">
        <v>2</v>
      </c>
      <c r="E73" s="2">
        <v>3.4</v>
      </c>
      <c r="F73" s="2">
        <v>1</v>
      </c>
      <c r="G73" s="2">
        <v>3</v>
      </c>
      <c r="H73" s="2">
        <v>3</v>
      </c>
      <c r="I73" s="2">
        <v>2</v>
      </c>
      <c r="J73" s="2">
        <v>1</v>
      </c>
      <c r="K73" s="2" t="s">
        <v>247</v>
      </c>
      <c r="L73" s="2" t="s">
        <v>191</v>
      </c>
      <c r="M73" s="2">
        <v>4</v>
      </c>
      <c r="N73" s="2"/>
      <c r="O73" s="2"/>
      <c r="P73" s="2">
        <v>1</v>
      </c>
      <c r="Q73" s="2" t="s">
        <v>97</v>
      </c>
      <c r="R73" s="2"/>
      <c r="S73" s="2">
        <v>2</v>
      </c>
      <c r="T73" s="2">
        <v>4</v>
      </c>
      <c r="U73" s="2">
        <v>2</v>
      </c>
      <c r="V73" s="2">
        <v>2</v>
      </c>
      <c r="W73" s="2">
        <v>1</v>
      </c>
      <c r="X73" s="1" t="s">
        <v>284</v>
      </c>
      <c r="Y73" s="2">
        <v>1</v>
      </c>
      <c r="Z73" s="5"/>
      <c r="AA73" s="2">
        <v>2</v>
      </c>
      <c r="AB73" s="2">
        <v>3</v>
      </c>
      <c r="AC73" s="1" t="s">
        <v>285</v>
      </c>
      <c r="AD73" s="2">
        <v>5</v>
      </c>
      <c r="AE73" s="2">
        <v>2</v>
      </c>
      <c r="AF73" s="2"/>
      <c r="AG73" s="1" t="s">
        <v>286</v>
      </c>
      <c r="AH73" s="1" t="s">
        <v>287</v>
      </c>
      <c r="AI73" s="2">
        <v>2</v>
      </c>
    </row>
    <row r="74" spans="1:35" x14ac:dyDescent="0.25">
      <c r="A74" s="2">
        <v>2</v>
      </c>
      <c r="B74" s="2">
        <v>1</v>
      </c>
      <c r="C74" s="2">
        <v>2</v>
      </c>
      <c r="D74" s="2">
        <v>3</v>
      </c>
      <c r="E74" s="2">
        <v>2.2999999999999998</v>
      </c>
      <c r="F74" s="2">
        <v>1</v>
      </c>
      <c r="G74" s="2">
        <v>3</v>
      </c>
      <c r="H74" s="2">
        <v>3</v>
      </c>
      <c r="I74" s="2">
        <v>2</v>
      </c>
      <c r="J74" s="2">
        <v>1.5</v>
      </c>
      <c r="K74" s="2" t="s">
        <v>288</v>
      </c>
      <c r="L74" s="2"/>
      <c r="M74" s="2">
        <v>2</v>
      </c>
      <c r="N74" s="2" t="s">
        <v>248</v>
      </c>
      <c r="O74" s="2">
        <v>3</v>
      </c>
      <c r="P74" s="2">
        <v>4</v>
      </c>
      <c r="Q74" s="2" t="s">
        <v>289</v>
      </c>
      <c r="R74" s="2"/>
      <c r="S74" s="2">
        <v>1</v>
      </c>
      <c r="T74" s="2">
        <v>2</v>
      </c>
      <c r="U74" s="2">
        <v>2</v>
      </c>
      <c r="V74" s="2">
        <v>2</v>
      </c>
      <c r="W74" s="2">
        <v>3</v>
      </c>
      <c r="X74" s="1" t="s">
        <v>290</v>
      </c>
      <c r="Y74" s="2">
        <v>2</v>
      </c>
      <c r="Z74" s="5"/>
      <c r="AA74" s="2">
        <v>2</v>
      </c>
      <c r="AB74" s="2">
        <v>2</v>
      </c>
      <c r="AC74" s="1" t="s">
        <v>154</v>
      </c>
      <c r="AD74" s="2">
        <v>2</v>
      </c>
      <c r="AE74" s="2">
        <v>2</v>
      </c>
      <c r="AF74" s="2"/>
      <c r="AG74" s="1" t="s">
        <v>96</v>
      </c>
      <c r="AH74" s="1" t="s">
        <v>291</v>
      </c>
      <c r="AI74" s="2">
        <v>2</v>
      </c>
    </row>
    <row r="75" spans="1:35" x14ac:dyDescent="0.25">
      <c r="A75" s="2">
        <v>2</v>
      </c>
      <c r="B75" s="2">
        <v>1</v>
      </c>
      <c r="C75" s="2">
        <v>3</v>
      </c>
      <c r="D75" s="2">
        <v>2</v>
      </c>
      <c r="E75" s="2">
        <v>1.2</v>
      </c>
      <c r="F75" s="2">
        <v>1</v>
      </c>
      <c r="G75" s="2">
        <v>3</v>
      </c>
      <c r="H75" s="2">
        <v>3</v>
      </c>
      <c r="I75" s="2">
        <v>2</v>
      </c>
      <c r="J75" s="2">
        <v>1.5</v>
      </c>
      <c r="K75" s="2" t="s">
        <v>292</v>
      </c>
      <c r="L75" s="2"/>
      <c r="M75" s="2">
        <v>2</v>
      </c>
      <c r="N75" s="2" t="s">
        <v>248</v>
      </c>
      <c r="O75" s="2">
        <v>2</v>
      </c>
      <c r="P75" s="2">
        <v>4</v>
      </c>
      <c r="Q75" s="2" t="s">
        <v>222</v>
      </c>
      <c r="R75" s="2"/>
      <c r="S75" s="2">
        <v>2</v>
      </c>
      <c r="T75" s="2">
        <v>2</v>
      </c>
      <c r="U75" s="2">
        <v>2</v>
      </c>
      <c r="V75" s="2">
        <v>2</v>
      </c>
      <c r="W75" s="2">
        <v>2</v>
      </c>
      <c r="X75" s="1" t="s">
        <v>293</v>
      </c>
      <c r="Y75" s="2">
        <v>2</v>
      </c>
      <c r="Z75" s="5"/>
      <c r="AA75" s="2">
        <v>3</v>
      </c>
      <c r="AB75" s="2">
        <v>2</v>
      </c>
      <c r="AC75" s="1" t="s">
        <v>294</v>
      </c>
      <c r="AD75" s="2">
        <v>3</v>
      </c>
      <c r="AE75" s="2">
        <v>2</v>
      </c>
      <c r="AF75" s="2"/>
      <c r="AG75" s="1" t="s">
        <v>96</v>
      </c>
      <c r="AH75" s="1" t="s">
        <v>49</v>
      </c>
      <c r="AI75" s="2">
        <v>2</v>
      </c>
    </row>
    <row r="76" spans="1:35" x14ac:dyDescent="0.25">
      <c r="A76" s="2">
        <v>1</v>
      </c>
      <c r="B76" s="2">
        <v>1</v>
      </c>
      <c r="C76" s="2">
        <v>2</v>
      </c>
      <c r="D76" s="2">
        <v>3</v>
      </c>
      <c r="E76" s="2">
        <v>1.3</v>
      </c>
      <c r="F76" s="2">
        <v>1</v>
      </c>
      <c r="G76" s="2">
        <v>3</v>
      </c>
      <c r="H76" s="2">
        <v>3</v>
      </c>
      <c r="I76" s="2">
        <v>2</v>
      </c>
      <c r="J76" s="2">
        <v>1.5</v>
      </c>
      <c r="K76" s="2" t="s">
        <v>247</v>
      </c>
      <c r="L76" s="2" t="s">
        <v>295</v>
      </c>
      <c r="M76" s="2">
        <v>4</v>
      </c>
      <c r="N76" s="2"/>
      <c r="O76" s="2"/>
      <c r="P76" s="2">
        <v>2</v>
      </c>
      <c r="Q76" s="2">
        <v>1.2</v>
      </c>
      <c r="R76" s="2"/>
      <c r="S76" s="2">
        <v>2</v>
      </c>
      <c r="T76" s="2">
        <v>3</v>
      </c>
      <c r="U76" s="2">
        <v>3</v>
      </c>
      <c r="V76" s="2">
        <v>3</v>
      </c>
      <c r="W76" s="2">
        <v>3</v>
      </c>
      <c r="X76" s="1" t="s">
        <v>296</v>
      </c>
      <c r="Y76" s="2">
        <v>2</v>
      </c>
      <c r="Z76" s="5"/>
      <c r="AA76" s="2">
        <v>2</v>
      </c>
      <c r="AB76" s="2">
        <v>3</v>
      </c>
      <c r="AC76" s="1" t="s">
        <v>297</v>
      </c>
      <c r="AD76" s="2">
        <v>4</v>
      </c>
      <c r="AE76" s="2">
        <v>1</v>
      </c>
      <c r="AF76" s="2">
        <v>5</v>
      </c>
      <c r="AG76" s="1" t="s">
        <v>298</v>
      </c>
      <c r="AH76" s="1" t="s">
        <v>299</v>
      </c>
      <c r="AI76" s="2">
        <v>3</v>
      </c>
    </row>
    <row r="77" spans="1:35" x14ac:dyDescent="0.25">
      <c r="A77" s="2">
        <v>2</v>
      </c>
      <c r="B77" s="2">
        <v>1</v>
      </c>
      <c r="C77" s="2">
        <v>4</v>
      </c>
      <c r="D77" s="2">
        <v>2</v>
      </c>
      <c r="E77" s="2">
        <v>2</v>
      </c>
      <c r="F77" s="2">
        <v>1</v>
      </c>
      <c r="G77" s="2">
        <v>3</v>
      </c>
      <c r="H77" s="2">
        <v>2</v>
      </c>
      <c r="I77" s="2">
        <v>3</v>
      </c>
      <c r="J77" s="2">
        <v>1</v>
      </c>
      <c r="K77" s="2">
        <v>1.6</v>
      </c>
      <c r="L77" s="2"/>
      <c r="M77" s="2">
        <v>2</v>
      </c>
      <c r="N77" s="2" t="s">
        <v>248</v>
      </c>
      <c r="O77" s="2">
        <v>3</v>
      </c>
      <c r="P77" s="2">
        <v>2</v>
      </c>
      <c r="Q77" s="2" t="s">
        <v>127</v>
      </c>
      <c r="R77" s="2"/>
      <c r="S77" s="2">
        <v>1</v>
      </c>
      <c r="T77" s="2">
        <v>2</v>
      </c>
      <c r="U77" s="2">
        <v>3</v>
      </c>
      <c r="V77" s="2">
        <v>2</v>
      </c>
      <c r="W77" s="2">
        <v>1</v>
      </c>
      <c r="X77" s="1" t="s">
        <v>300</v>
      </c>
      <c r="Y77" s="2">
        <v>1</v>
      </c>
      <c r="Z77" s="5"/>
      <c r="AA77" s="2">
        <v>3</v>
      </c>
      <c r="AB77" s="2">
        <v>1</v>
      </c>
      <c r="AC77" s="1" t="s">
        <v>301</v>
      </c>
      <c r="AD77" s="2">
        <v>4</v>
      </c>
      <c r="AE77" s="2">
        <v>1</v>
      </c>
      <c r="AF77" s="2">
        <v>5</v>
      </c>
      <c r="AG77" s="1" t="s">
        <v>302</v>
      </c>
      <c r="AH77" s="1" t="s">
        <v>64</v>
      </c>
      <c r="AI77" s="2">
        <v>2</v>
      </c>
    </row>
    <row r="78" spans="1:35" x14ac:dyDescent="0.25">
      <c r="A78" s="2">
        <v>2</v>
      </c>
      <c r="B78" s="2">
        <v>1</v>
      </c>
      <c r="C78" s="2">
        <v>3</v>
      </c>
      <c r="D78" s="2">
        <v>1</v>
      </c>
      <c r="E78" s="2">
        <v>2.2999999999999998</v>
      </c>
      <c r="F78" s="2">
        <v>1</v>
      </c>
      <c r="G78" s="2">
        <v>3</v>
      </c>
      <c r="H78" s="2">
        <v>2</v>
      </c>
      <c r="I78" s="2">
        <v>3</v>
      </c>
      <c r="J78" s="2">
        <v>1</v>
      </c>
      <c r="K78" s="2">
        <v>1.6</v>
      </c>
      <c r="L78" s="2"/>
      <c r="M78" s="2">
        <v>2</v>
      </c>
      <c r="N78" s="2" t="s">
        <v>248</v>
      </c>
      <c r="O78" s="2">
        <v>3</v>
      </c>
      <c r="P78" s="2">
        <v>2</v>
      </c>
      <c r="Q78" s="2" t="s">
        <v>97</v>
      </c>
      <c r="R78" s="2"/>
      <c r="S78" s="2">
        <v>1</v>
      </c>
      <c r="T78" s="2">
        <v>3</v>
      </c>
      <c r="U78" s="2">
        <v>2</v>
      </c>
      <c r="V78" s="2">
        <v>2</v>
      </c>
      <c r="W78" s="2">
        <v>1</v>
      </c>
      <c r="X78" s="1" t="s">
        <v>300</v>
      </c>
      <c r="Y78" s="2">
        <v>2</v>
      </c>
      <c r="Z78" s="5"/>
      <c r="AA78" s="2">
        <v>3</v>
      </c>
      <c r="AB78" s="2">
        <v>1</v>
      </c>
      <c r="AC78" s="1" t="s">
        <v>303</v>
      </c>
      <c r="AD78" s="2">
        <v>4</v>
      </c>
      <c r="AE78" s="2">
        <v>1</v>
      </c>
      <c r="AF78" s="2">
        <v>2</v>
      </c>
      <c r="AG78" s="1" t="s">
        <v>304</v>
      </c>
      <c r="AH78" s="1" t="s">
        <v>305</v>
      </c>
      <c r="AI78" s="2">
        <v>2</v>
      </c>
    </row>
    <row r="79" spans="1:35" x14ac:dyDescent="0.25">
      <c r="A79" s="2">
        <v>2</v>
      </c>
      <c r="B79" s="2">
        <v>1</v>
      </c>
      <c r="C79" s="2">
        <v>1</v>
      </c>
      <c r="D79" s="2">
        <v>2</v>
      </c>
      <c r="E79" s="2">
        <v>2</v>
      </c>
      <c r="F79" s="2">
        <v>1</v>
      </c>
      <c r="G79" s="2">
        <v>3</v>
      </c>
      <c r="H79" s="2">
        <v>3</v>
      </c>
      <c r="I79" s="2">
        <v>2</v>
      </c>
      <c r="J79" s="2">
        <v>1.5</v>
      </c>
      <c r="K79" s="2" t="s">
        <v>306</v>
      </c>
      <c r="L79" s="2"/>
      <c r="M79" s="2">
        <v>3</v>
      </c>
      <c r="N79" s="2"/>
      <c r="O79" s="2"/>
      <c r="P79" s="2">
        <v>2</v>
      </c>
      <c r="Q79" s="2">
        <v>1.2</v>
      </c>
      <c r="R79" s="2"/>
      <c r="S79" s="2">
        <v>2</v>
      </c>
      <c r="T79" s="2">
        <v>2</v>
      </c>
      <c r="U79" s="2">
        <v>2</v>
      </c>
      <c r="V79" s="2">
        <v>3</v>
      </c>
      <c r="W79" s="2">
        <v>1</v>
      </c>
      <c r="X79" s="1" t="s">
        <v>295</v>
      </c>
      <c r="Y79" s="2">
        <v>1</v>
      </c>
      <c r="Z79" s="5"/>
      <c r="AA79" s="2">
        <v>4</v>
      </c>
      <c r="AB79" s="2">
        <v>2</v>
      </c>
      <c r="AC79" s="1" t="s">
        <v>272</v>
      </c>
      <c r="AD79" s="2">
        <v>4</v>
      </c>
      <c r="AE79" s="2">
        <v>2</v>
      </c>
      <c r="AF79" s="2"/>
      <c r="AG79" s="1" t="s">
        <v>96</v>
      </c>
      <c r="AH79" s="1" t="s">
        <v>49</v>
      </c>
      <c r="AI79" s="2">
        <v>2</v>
      </c>
    </row>
    <row r="80" spans="1:35" x14ac:dyDescent="0.25">
      <c r="A80" s="2">
        <v>2</v>
      </c>
      <c r="B80" s="2">
        <v>1</v>
      </c>
      <c r="C80" s="2">
        <v>1</v>
      </c>
      <c r="D80" s="2">
        <v>2</v>
      </c>
      <c r="E80" s="2">
        <v>2</v>
      </c>
      <c r="F80" s="2">
        <v>1</v>
      </c>
      <c r="G80" s="2">
        <v>3</v>
      </c>
      <c r="H80" s="2">
        <v>3</v>
      </c>
      <c r="I80" s="2">
        <v>3</v>
      </c>
      <c r="J80" s="2">
        <v>1</v>
      </c>
      <c r="K80" s="2" t="s">
        <v>288</v>
      </c>
      <c r="L80" s="2"/>
      <c r="M80" s="2">
        <v>4</v>
      </c>
      <c r="N80" s="2"/>
      <c r="O80" s="2"/>
      <c r="P80" s="2">
        <v>1</v>
      </c>
      <c r="Q80" s="2">
        <v>2.2999999999999998</v>
      </c>
      <c r="R80" s="2"/>
      <c r="S80" s="2">
        <v>1</v>
      </c>
      <c r="T80" s="2">
        <v>3</v>
      </c>
      <c r="U80" s="2">
        <v>2</v>
      </c>
      <c r="V80" s="2">
        <v>3</v>
      </c>
      <c r="W80" s="2">
        <v>1</v>
      </c>
      <c r="X80" s="1" t="s">
        <v>307</v>
      </c>
      <c r="Y80" s="2">
        <v>4</v>
      </c>
      <c r="Z80" s="5" t="s">
        <v>308</v>
      </c>
      <c r="AA80" s="2">
        <v>2</v>
      </c>
      <c r="AB80" s="2">
        <v>2</v>
      </c>
      <c r="AC80" s="1" t="s">
        <v>309</v>
      </c>
      <c r="AD80" s="2">
        <v>5</v>
      </c>
      <c r="AE80" s="2">
        <v>2</v>
      </c>
      <c r="AF80" s="2"/>
      <c r="AG80" s="1" t="s">
        <v>310</v>
      </c>
      <c r="AH80" s="1" t="s">
        <v>311</v>
      </c>
      <c r="AI80" s="2">
        <v>2</v>
      </c>
    </row>
    <row r="81" spans="1:35" x14ac:dyDescent="0.25">
      <c r="A81" s="2">
        <v>2</v>
      </c>
      <c r="B81" s="2">
        <v>1</v>
      </c>
      <c r="C81" s="2">
        <v>2</v>
      </c>
      <c r="D81" s="2">
        <v>3</v>
      </c>
      <c r="E81" s="2">
        <v>1.3</v>
      </c>
      <c r="F81" s="2">
        <v>1</v>
      </c>
      <c r="G81" s="2">
        <v>4</v>
      </c>
      <c r="H81" s="2">
        <v>4</v>
      </c>
      <c r="I81" s="2">
        <v>2</v>
      </c>
      <c r="J81" s="2">
        <v>1</v>
      </c>
      <c r="K81" s="2">
        <v>6</v>
      </c>
      <c r="L81" s="2"/>
      <c r="M81" s="2">
        <v>4</v>
      </c>
      <c r="N81" s="2"/>
      <c r="O81" s="2"/>
      <c r="P81" s="2">
        <v>3</v>
      </c>
      <c r="Q81" s="2">
        <v>2</v>
      </c>
      <c r="R81" s="2"/>
      <c r="S81" s="2">
        <v>2</v>
      </c>
      <c r="T81" s="2">
        <v>4</v>
      </c>
      <c r="U81" s="2">
        <v>3</v>
      </c>
      <c r="V81" s="2">
        <v>3</v>
      </c>
      <c r="W81" s="2">
        <v>1</v>
      </c>
      <c r="X81" s="1" t="s">
        <v>312</v>
      </c>
      <c r="Y81" s="2">
        <v>2</v>
      </c>
      <c r="Z81" s="5"/>
      <c r="AA81" s="2">
        <v>4</v>
      </c>
      <c r="AB81" s="2">
        <v>1</v>
      </c>
      <c r="AC81" s="1" t="s">
        <v>154</v>
      </c>
      <c r="AD81" s="2">
        <v>5</v>
      </c>
      <c r="AE81" s="2">
        <v>2</v>
      </c>
      <c r="AF81" s="2"/>
      <c r="AG81" s="1" t="s">
        <v>313</v>
      </c>
      <c r="AH81" s="1" t="s">
        <v>314</v>
      </c>
      <c r="AI81" s="2">
        <v>2</v>
      </c>
    </row>
    <row r="82" spans="1:35" x14ac:dyDescent="0.25">
      <c r="A82" s="2">
        <v>2</v>
      </c>
      <c r="B82" s="2">
        <v>1</v>
      </c>
      <c r="C82" s="2">
        <v>4</v>
      </c>
      <c r="D82" s="2">
        <v>2</v>
      </c>
      <c r="E82" s="2">
        <v>2</v>
      </c>
      <c r="F82" s="2">
        <v>1</v>
      </c>
      <c r="G82" s="2">
        <v>4</v>
      </c>
      <c r="H82" s="2">
        <v>4</v>
      </c>
      <c r="I82" s="2">
        <v>3</v>
      </c>
      <c r="J82" s="2">
        <v>1</v>
      </c>
      <c r="K82" s="2">
        <v>6</v>
      </c>
      <c r="L82" s="2"/>
      <c r="M82" s="2">
        <v>4</v>
      </c>
      <c r="N82" s="2"/>
      <c r="O82" s="2"/>
      <c r="P82" s="2">
        <v>2</v>
      </c>
      <c r="Q82" s="2" t="s">
        <v>315</v>
      </c>
      <c r="R82" s="2"/>
      <c r="S82" s="2">
        <v>1</v>
      </c>
      <c r="T82" s="2">
        <v>1</v>
      </c>
      <c r="U82" s="2">
        <v>1</v>
      </c>
      <c r="V82" s="2">
        <v>1</v>
      </c>
      <c r="W82" s="2">
        <v>4</v>
      </c>
      <c r="X82" s="1" t="s">
        <v>316</v>
      </c>
      <c r="Y82" s="4">
        <v>3</v>
      </c>
      <c r="Z82" s="5" t="s">
        <v>317</v>
      </c>
      <c r="AA82" s="2">
        <v>1</v>
      </c>
      <c r="AB82" s="2">
        <v>3</v>
      </c>
      <c r="AC82" s="1" t="s">
        <v>54</v>
      </c>
      <c r="AD82" s="2">
        <v>4</v>
      </c>
      <c r="AE82" s="2">
        <v>2</v>
      </c>
      <c r="AF82" s="2"/>
      <c r="AG82" s="1" t="s">
        <v>96</v>
      </c>
      <c r="AH82" s="1" t="s">
        <v>318</v>
      </c>
      <c r="AI82" s="2">
        <v>1</v>
      </c>
    </row>
    <row r="83" spans="1:35" x14ac:dyDescent="0.25">
      <c r="A83" s="2">
        <v>2</v>
      </c>
      <c r="B83" s="2">
        <v>1</v>
      </c>
      <c r="C83" s="2">
        <v>4</v>
      </c>
      <c r="D83" s="2">
        <v>1</v>
      </c>
      <c r="E83" s="2">
        <v>2.2999999999999998</v>
      </c>
      <c r="F83" s="2">
        <v>1</v>
      </c>
      <c r="G83" s="2">
        <v>3</v>
      </c>
      <c r="H83" s="2">
        <v>3</v>
      </c>
      <c r="I83" s="2">
        <v>3</v>
      </c>
      <c r="J83" s="2">
        <v>1</v>
      </c>
      <c r="K83" s="2">
        <v>6</v>
      </c>
      <c r="L83" s="2"/>
      <c r="M83" s="2">
        <v>4</v>
      </c>
      <c r="N83" s="2"/>
      <c r="O83" s="2"/>
      <c r="P83" s="2">
        <v>3</v>
      </c>
      <c r="Q83" s="2" t="s">
        <v>97</v>
      </c>
      <c r="R83" s="2"/>
      <c r="S83" s="2">
        <v>1</v>
      </c>
      <c r="T83" s="2">
        <v>2</v>
      </c>
      <c r="U83" s="2">
        <v>1</v>
      </c>
      <c r="V83" s="2">
        <v>2</v>
      </c>
      <c r="W83" s="2">
        <v>1</v>
      </c>
      <c r="X83" s="1" t="s">
        <v>319</v>
      </c>
      <c r="Y83" s="2">
        <v>2</v>
      </c>
      <c r="Z83" s="5"/>
      <c r="AA83" s="2">
        <v>2</v>
      </c>
      <c r="AB83" s="2">
        <v>1</v>
      </c>
      <c r="AC83" s="1" t="s">
        <v>320</v>
      </c>
      <c r="AD83" s="2">
        <v>2</v>
      </c>
      <c r="AE83" s="2">
        <v>2</v>
      </c>
      <c r="AF83" s="2"/>
      <c r="AG83" s="1" t="s">
        <v>96</v>
      </c>
      <c r="AH83" s="1" t="s">
        <v>321</v>
      </c>
      <c r="AI83" s="2">
        <v>1</v>
      </c>
    </row>
    <row r="84" spans="1:35" x14ac:dyDescent="0.25">
      <c r="A84" s="2">
        <v>2</v>
      </c>
      <c r="B84" s="2">
        <v>1</v>
      </c>
      <c r="C84" s="2">
        <v>4</v>
      </c>
      <c r="D84" s="2">
        <v>1</v>
      </c>
      <c r="E84" s="2">
        <v>2.2999999999999998</v>
      </c>
      <c r="F84" s="2">
        <v>1</v>
      </c>
      <c r="G84" s="2">
        <v>3</v>
      </c>
      <c r="H84" s="2">
        <v>3</v>
      </c>
      <c r="I84" s="2">
        <v>3</v>
      </c>
      <c r="J84" s="2">
        <v>1</v>
      </c>
      <c r="K84" s="2">
        <v>6</v>
      </c>
      <c r="L84" s="2"/>
      <c r="M84" s="2">
        <v>4</v>
      </c>
      <c r="N84" s="2"/>
      <c r="O84" s="2"/>
      <c r="P84" s="2">
        <v>3</v>
      </c>
      <c r="Q84" s="2" t="s">
        <v>35</v>
      </c>
      <c r="R84" s="2"/>
      <c r="S84" s="2">
        <v>1</v>
      </c>
      <c r="T84" s="2">
        <v>2</v>
      </c>
      <c r="U84" s="2">
        <v>1</v>
      </c>
      <c r="V84" s="2">
        <v>2</v>
      </c>
      <c r="W84" s="2">
        <v>2</v>
      </c>
      <c r="X84" s="1" t="s">
        <v>319</v>
      </c>
      <c r="Y84" s="2">
        <v>2</v>
      </c>
      <c r="Z84" s="5"/>
      <c r="AA84" s="2">
        <v>2</v>
      </c>
      <c r="AB84" s="2">
        <v>1</v>
      </c>
      <c r="AC84" s="1" t="s">
        <v>54</v>
      </c>
      <c r="AD84" s="2">
        <v>2</v>
      </c>
      <c r="AE84" s="2">
        <v>2</v>
      </c>
      <c r="AF84" s="2"/>
      <c r="AG84" s="1" t="s">
        <v>96</v>
      </c>
      <c r="AH84" s="1" t="s">
        <v>49</v>
      </c>
      <c r="AI84" s="2">
        <v>1</v>
      </c>
    </row>
    <row r="85" spans="1:35" x14ac:dyDescent="0.25">
      <c r="A85" s="2">
        <v>2</v>
      </c>
      <c r="B85" s="2">
        <v>1</v>
      </c>
      <c r="C85" s="2">
        <v>2</v>
      </c>
      <c r="D85" s="2">
        <v>1</v>
      </c>
      <c r="E85" s="2">
        <v>2.2999999999999998</v>
      </c>
      <c r="F85" s="2">
        <v>1</v>
      </c>
      <c r="G85" s="2">
        <v>3</v>
      </c>
      <c r="H85" s="2">
        <v>4</v>
      </c>
      <c r="I85" s="2">
        <v>4</v>
      </c>
      <c r="J85" s="2" t="s">
        <v>322</v>
      </c>
      <c r="K85" s="2" t="s">
        <v>323</v>
      </c>
      <c r="L85" s="2"/>
      <c r="M85" s="2">
        <v>4</v>
      </c>
      <c r="N85" s="2"/>
      <c r="O85" s="2"/>
      <c r="P85" s="2">
        <v>3</v>
      </c>
      <c r="Q85" s="2" t="s">
        <v>324</v>
      </c>
      <c r="R85" s="2"/>
      <c r="S85" s="2">
        <v>2</v>
      </c>
      <c r="T85" s="2">
        <v>2</v>
      </c>
      <c r="U85" s="2">
        <v>2</v>
      </c>
      <c r="V85" s="2">
        <v>2</v>
      </c>
      <c r="W85" s="2">
        <v>3</v>
      </c>
      <c r="X85" s="1" t="s">
        <v>325</v>
      </c>
      <c r="Y85" s="2">
        <v>2</v>
      </c>
      <c r="Z85" s="5"/>
      <c r="AA85" s="2">
        <v>2</v>
      </c>
      <c r="AB85" s="2">
        <v>3</v>
      </c>
      <c r="AC85" s="1" t="s">
        <v>66</v>
      </c>
      <c r="AD85" s="2">
        <v>3</v>
      </c>
      <c r="AE85" s="2">
        <v>2</v>
      </c>
      <c r="AF85" s="2"/>
      <c r="AG85" s="1" t="s">
        <v>96</v>
      </c>
      <c r="AH85" s="1" t="s">
        <v>49</v>
      </c>
      <c r="AI85" s="2">
        <v>3</v>
      </c>
    </row>
    <row r="86" spans="1:35" x14ac:dyDescent="0.25">
      <c r="A86" s="2">
        <v>1</v>
      </c>
      <c r="B86" s="2">
        <v>1</v>
      </c>
      <c r="C86" s="2">
        <v>1</v>
      </c>
      <c r="D86" s="2">
        <v>2</v>
      </c>
      <c r="E86" s="2">
        <v>1.3</v>
      </c>
      <c r="F86" s="2">
        <v>1</v>
      </c>
      <c r="G86" s="2">
        <v>4</v>
      </c>
      <c r="H86" s="2">
        <v>3</v>
      </c>
      <c r="I86" s="2">
        <v>3</v>
      </c>
      <c r="J86" s="2">
        <v>1</v>
      </c>
      <c r="K86" s="2" t="s">
        <v>135</v>
      </c>
      <c r="L86" s="2"/>
      <c r="M86" s="2">
        <v>1</v>
      </c>
      <c r="N86" s="2" t="s">
        <v>34</v>
      </c>
      <c r="O86" s="2">
        <v>4</v>
      </c>
      <c r="P86" s="2">
        <v>5</v>
      </c>
      <c r="Q86" s="2" t="s">
        <v>326</v>
      </c>
      <c r="R86" s="2" t="s">
        <v>328</v>
      </c>
      <c r="S86" s="2">
        <v>1</v>
      </c>
      <c r="T86" s="2">
        <v>3</v>
      </c>
      <c r="U86" s="2">
        <v>2</v>
      </c>
      <c r="V86" s="2">
        <v>2</v>
      </c>
      <c r="W86" s="2">
        <v>4</v>
      </c>
      <c r="X86" s="1" t="s">
        <v>329</v>
      </c>
      <c r="Y86" s="2">
        <v>2</v>
      </c>
      <c r="Z86" s="5"/>
      <c r="AA86" s="2">
        <v>2</v>
      </c>
      <c r="AB86" s="2">
        <v>2</v>
      </c>
      <c r="AC86" s="1" t="s">
        <v>80</v>
      </c>
      <c r="AD86" s="2">
        <v>4</v>
      </c>
      <c r="AE86" s="2">
        <v>2</v>
      </c>
      <c r="AF86" s="2"/>
      <c r="AG86" s="1" t="s">
        <v>330</v>
      </c>
      <c r="AH86" s="1" t="s">
        <v>331</v>
      </c>
      <c r="AI86" s="2">
        <v>2</v>
      </c>
    </row>
    <row r="87" spans="1:35" x14ac:dyDescent="0.25">
      <c r="A87" s="2">
        <v>1</v>
      </c>
      <c r="B87" s="2">
        <v>1</v>
      </c>
      <c r="C87" s="2">
        <v>3</v>
      </c>
      <c r="D87" s="2">
        <v>1</v>
      </c>
      <c r="E87" s="2">
        <v>1</v>
      </c>
      <c r="F87" s="2">
        <v>1</v>
      </c>
      <c r="G87" s="2">
        <v>3</v>
      </c>
      <c r="H87" s="2">
        <v>3</v>
      </c>
      <c r="I87" s="2">
        <v>4</v>
      </c>
      <c r="J87" s="2">
        <v>1</v>
      </c>
      <c r="K87" s="2" t="s">
        <v>135</v>
      </c>
      <c r="L87" s="2"/>
      <c r="M87" s="2">
        <v>1</v>
      </c>
      <c r="N87" s="2" t="s">
        <v>34</v>
      </c>
      <c r="O87" s="2">
        <v>3</v>
      </c>
      <c r="P87" s="2">
        <v>1</v>
      </c>
      <c r="Q87" s="2" t="s">
        <v>332</v>
      </c>
      <c r="R87" s="2" t="s">
        <v>333</v>
      </c>
      <c r="S87" s="2">
        <v>2</v>
      </c>
      <c r="T87" s="2">
        <v>4</v>
      </c>
      <c r="U87" s="2">
        <v>2</v>
      </c>
      <c r="V87" s="2">
        <v>2</v>
      </c>
      <c r="W87" s="2">
        <v>1</v>
      </c>
      <c r="X87" s="1" t="s">
        <v>334</v>
      </c>
      <c r="Y87" s="2">
        <v>4</v>
      </c>
      <c r="Z87" s="5" t="s">
        <v>335</v>
      </c>
      <c r="AA87" s="2">
        <v>3</v>
      </c>
      <c r="AB87" s="2">
        <v>3</v>
      </c>
      <c r="AC87" s="1" t="s">
        <v>336</v>
      </c>
      <c r="AD87" s="2">
        <v>5</v>
      </c>
      <c r="AE87" s="2">
        <v>2</v>
      </c>
      <c r="AF87" s="2"/>
      <c r="AG87" s="1" t="s">
        <v>337</v>
      </c>
      <c r="AH87" s="1" t="s">
        <v>338</v>
      </c>
      <c r="AI87" s="2">
        <v>2</v>
      </c>
    </row>
    <row r="88" spans="1:35" x14ac:dyDescent="0.25">
      <c r="A88" s="2">
        <v>2</v>
      </c>
      <c r="B88" s="2">
        <v>1</v>
      </c>
      <c r="C88" s="2">
        <v>4</v>
      </c>
      <c r="D88" s="2">
        <v>1</v>
      </c>
      <c r="E88" s="2">
        <v>2.2999999999999998</v>
      </c>
      <c r="F88" s="2">
        <v>1</v>
      </c>
      <c r="G88" s="2">
        <v>4</v>
      </c>
      <c r="H88" s="2">
        <v>4</v>
      </c>
      <c r="I88" s="2">
        <v>3</v>
      </c>
      <c r="J88" s="2">
        <v>1</v>
      </c>
      <c r="K88" s="2">
        <v>6.9</v>
      </c>
      <c r="L88" s="2"/>
      <c r="M88" s="2">
        <v>4</v>
      </c>
      <c r="N88" s="2"/>
      <c r="O88" s="2"/>
      <c r="P88" s="2">
        <v>2</v>
      </c>
      <c r="Q88" s="2" t="s">
        <v>106</v>
      </c>
      <c r="R88" s="2"/>
      <c r="S88" s="2">
        <v>1</v>
      </c>
      <c r="T88" s="2">
        <v>2</v>
      </c>
      <c r="U88" s="2">
        <v>2</v>
      </c>
      <c r="V88" s="2">
        <v>2</v>
      </c>
      <c r="W88" s="2">
        <v>3</v>
      </c>
      <c r="X88" s="1" t="s">
        <v>273</v>
      </c>
      <c r="Y88" s="2">
        <v>2</v>
      </c>
      <c r="Z88" s="5"/>
      <c r="AA88" s="2">
        <v>2</v>
      </c>
      <c r="AB88" s="2">
        <v>1</v>
      </c>
      <c r="AC88" s="1" t="s">
        <v>170</v>
      </c>
      <c r="AD88" s="2">
        <v>4</v>
      </c>
      <c r="AE88" s="2">
        <v>2</v>
      </c>
      <c r="AF88" s="2"/>
      <c r="AG88" s="3" t="s">
        <v>339</v>
      </c>
      <c r="AH88" s="1" t="s">
        <v>340</v>
      </c>
      <c r="AI88" s="2">
        <v>1</v>
      </c>
    </row>
    <row r="89" spans="1:35" x14ac:dyDescent="0.25">
      <c r="A89" s="2">
        <v>2</v>
      </c>
      <c r="B89" s="2">
        <v>1</v>
      </c>
      <c r="C89" s="2">
        <v>4</v>
      </c>
      <c r="D89" s="2">
        <v>2</v>
      </c>
      <c r="E89" s="2">
        <v>2.2999999999999998</v>
      </c>
      <c r="F89" s="2">
        <v>1</v>
      </c>
      <c r="G89" s="2">
        <v>4</v>
      </c>
      <c r="H89" s="2">
        <v>4</v>
      </c>
      <c r="I89" s="2">
        <v>4</v>
      </c>
      <c r="J89" s="2">
        <v>1</v>
      </c>
      <c r="K89" s="2">
        <v>4.5999999999999996</v>
      </c>
      <c r="L89" s="2"/>
      <c r="M89" s="2">
        <v>4</v>
      </c>
      <c r="N89" s="2"/>
      <c r="O89" s="2"/>
      <c r="P89" s="2">
        <v>5</v>
      </c>
      <c r="Q89" s="2" t="s">
        <v>40</v>
      </c>
      <c r="R89" s="2"/>
      <c r="S89" s="2">
        <v>1</v>
      </c>
      <c r="T89" s="2">
        <v>2</v>
      </c>
      <c r="U89" s="2">
        <v>2</v>
      </c>
      <c r="V89" s="2">
        <v>1</v>
      </c>
      <c r="W89" s="2">
        <v>2</v>
      </c>
      <c r="X89" s="1" t="s">
        <v>341</v>
      </c>
      <c r="Y89" s="2">
        <v>1</v>
      </c>
      <c r="Z89" s="5"/>
      <c r="AA89" s="2">
        <v>1</v>
      </c>
      <c r="AB89" s="2">
        <v>2</v>
      </c>
      <c r="AC89" s="1" t="s">
        <v>80</v>
      </c>
      <c r="AD89" s="2">
        <v>4</v>
      </c>
      <c r="AE89" s="2">
        <v>2</v>
      </c>
      <c r="AF89" s="2"/>
      <c r="AG89" s="1" t="s">
        <v>96</v>
      </c>
      <c r="AH89" s="1" t="s">
        <v>49</v>
      </c>
      <c r="AI89" s="2">
        <v>3</v>
      </c>
    </row>
    <row r="90" spans="1:35" x14ac:dyDescent="0.25">
      <c r="A90" s="2">
        <v>2</v>
      </c>
      <c r="B90" s="2">
        <v>1</v>
      </c>
      <c r="C90" s="2">
        <v>4</v>
      </c>
      <c r="D90" s="2">
        <v>2</v>
      </c>
      <c r="E90" s="2">
        <v>2.2999999999999998</v>
      </c>
      <c r="F90" s="2">
        <v>1</v>
      </c>
      <c r="G90" s="2">
        <v>4</v>
      </c>
      <c r="H90" s="2">
        <v>4</v>
      </c>
      <c r="I90" s="2">
        <v>4</v>
      </c>
      <c r="J90" s="2">
        <v>1</v>
      </c>
      <c r="K90" s="2">
        <v>4.5999999999999996</v>
      </c>
      <c r="L90" s="2"/>
      <c r="M90" s="2">
        <v>4</v>
      </c>
      <c r="N90" s="2"/>
      <c r="O90" s="2"/>
      <c r="P90" s="2">
        <v>5</v>
      </c>
      <c r="Q90" s="2" t="s">
        <v>40</v>
      </c>
      <c r="R90" s="2"/>
      <c r="S90" s="2">
        <v>2</v>
      </c>
      <c r="T90" s="2">
        <v>2</v>
      </c>
      <c r="U90" s="2">
        <v>2</v>
      </c>
      <c r="V90" s="2">
        <v>2</v>
      </c>
      <c r="W90" s="2">
        <v>2</v>
      </c>
      <c r="X90" s="1" t="s">
        <v>341</v>
      </c>
      <c r="Y90" s="2">
        <v>2</v>
      </c>
      <c r="Z90" s="5"/>
      <c r="AA90" s="2">
        <v>2</v>
      </c>
      <c r="AB90" s="2">
        <v>1</v>
      </c>
      <c r="AC90" s="1" t="s">
        <v>342</v>
      </c>
      <c r="AD90" s="2">
        <v>5</v>
      </c>
      <c r="AE90" s="2">
        <v>2</v>
      </c>
      <c r="AF90" s="2"/>
      <c r="AG90" s="1" t="s">
        <v>343</v>
      </c>
      <c r="AH90" s="1" t="s">
        <v>344</v>
      </c>
      <c r="AI90" s="2">
        <v>3</v>
      </c>
    </row>
    <row r="91" spans="1:35" x14ac:dyDescent="0.25">
      <c r="A91" s="2">
        <v>2</v>
      </c>
      <c r="B91" s="2">
        <v>1</v>
      </c>
      <c r="C91" s="2">
        <v>2</v>
      </c>
      <c r="D91" s="2">
        <v>3</v>
      </c>
      <c r="E91" s="2">
        <v>2.2999999999999998</v>
      </c>
      <c r="F91" s="2">
        <v>1</v>
      </c>
      <c r="G91" s="2">
        <v>4</v>
      </c>
      <c r="H91" s="2">
        <v>3</v>
      </c>
      <c r="I91" s="2">
        <v>2</v>
      </c>
      <c r="J91" s="2">
        <v>1</v>
      </c>
      <c r="K91" s="2">
        <v>6</v>
      </c>
      <c r="L91" s="2"/>
      <c r="M91" s="2">
        <v>3</v>
      </c>
      <c r="N91" s="2"/>
      <c r="O91" s="2"/>
      <c r="P91" s="2">
        <v>2</v>
      </c>
      <c r="Q91" s="2" t="s">
        <v>127</v>
      </c>
      <c r="R91" s="2"/>
      <c r="S91" s="2">
        <v>2</v>
      </c>
      <c r="T91" s="2">
        <v>4</v>
      </c>
      <c r="U91" s="2">
        <v>2</v>
      </c>
      <c r="V91" s="2">
        <v>2</v>
      </c>
      <c r="W91" s="2">
        <v>1</v>
      </c>
      <c r="X91" s="1" t="s">
        <v>345</v>
      </c>
      <c r="Y91" s="2">
        <v>2</v>
      </c>
      <c r="Z91" s="5"/>
      <c r="AA91" s="2">
        <v>4</v>
      </c>
      <c r="AB91" s="2">
        <v>1</v>
      </c>
      <c r="AC91" s="1" t="s">
        <v>346</v>
      </c>
      <c r="AD91" s="2">
        <v>5</v>
      </c>
      <c r="AE91" s="2">
        <v>2</v>
      </c>
      <c r="AF91" s="2"/>
      <c r="AG91" s="1" t="s">
        <v>347</v>
      </c>
      <c r="AH91" s="1" t="s">
        <v>348</v>
      </c>
      <c r="AI91" s="2">
        <v>2</v>
      </c>
    </row>
    <row r="92" spans="1:35" x14ac:dyDescent="0.25">
      <c r="A92" s="2">
        <v>2</v>
      </c>
      <c r="B92" s="2">
        <v>1</v>
      </c>
      <c r="C92" s="2">
        <v>2</v>
      </c>
      <c r="D92" s="2">
        <v>1</v>
      </c>
      <c r="E92" s="2">
        <v>2.2999999999999998</v>
      </c>
      <c r="F92" s="2">
        <v>1</v>
      </c>
      <c r="G92" s="2">
        <v>3</v>
      </c>
      <c r="H92" s="2">
        <v>3</v>
      </c>
      <c r="I92" s="2">
        <v>4</v>
      </c>
      <c r="J92" s="2">
        <v>1</v>
      </c>
      <c r="K92" s="2">
        <v>4.5999999999999996</v>
      </c>
      <c r="L92" s="2"/>
      <c r="M92" s="2">
        <v>2</v>
      </c>
      <c r="N92" s="2" t="s">
        <v>34</v>
      </c>
      <c r="O92" s="2">
        <v>4</v>
      </c>
      <c r="P92" s="2">
        <v>2</v>
      </c>
      <c r="Q92" s="2" t="s">
        <v>40</v>
      </c>
      <c r="R92" s="2"/>
      <c r="S92" s="2">
        <v>1</v>
      </c>
      <c r="T92" s="2">
        <v>3</v>
      </c>
      <c r="U92" s="2">
        <v>2</v>
      </c>
      <c r="V92" s="2">
        <v>3</v>
      </c>
      <c r="W92" s="2">
        <v>1</v>
      </c>
      <c r="X92" s="1" t="s">
        <v>349</v>
      </c>
      <c r="Y92" s="2">
        <v>1</v>
      </c>
      <c r="Z92" s="5"/>
      <c r="AA92" s="2">
        <v>2</v>
      </c>
      <c r="AB92" s="2">
        <v>1</v>
      </c>
      <c r="AC92" s="1" t="s">
        <v>350</v>
      </c>
      <c r="AD92" s="2">
        <v>5</v>
      </c>
      <c r="AE92" s="2">
        <v>2</v>
      </c>
      <c r="AF92" s="2"/>
      <c r="AG92" s="1" t="s">
        <v>351</v>
      </c>
      <c r="AH92" s="1" t="s">
        <v>352</v>
      </c>
      <c r="AI92" s="2">
        <v>1</v>
      </c>
    </row>
    <row r="93" spans="1:35" x14ac:dyDescent="0.25">
      <c r="A93" s="2">
        <v>2</v>
      </c>
      <c r="B93" s="2">
        <v>1</v>
      </c>
      <c r="C93" s="2">
        <v>4</v>
      </c>
      <c r="D93" s="2">
        <v>2</v>
      </c>
      <c r="E93" s="2" t="s">
        <v>45</v>
      </c>
      <c r="F93" s="2">
        <v>1</v>
      </c>
      <c r="G93" s="2">
        <v>3</v>
      </c>
      <c r="H93" s="2">
        <v>3</v>
      </c>
      <c r="I93" s="2">
        <v>4</v>
      </c>
      <c r="J93" s="2">
        <v>1</v>
      </c>
      <c r="K93" s="2">
        <v>4.5999999999999996</v>
      </c>
      <c r="L93" s="2"/>
      <c r="M93" s="2">
        <v>2</v>
      </c>
      <c r="N93" s="2" t="s">
        <v>34</v>
      </c>
      <c r="O93" s="2">
        <v>4</v>
      </c>
      <c r="P93" s="2">
        <v>2</v>
      </c>
      <c r="Q93" s="2" t="s">
        <v>40</v>
      </c>
      <c r="R93" s="2"/>
      <c r="S93" s="2">
        <v>1</v>
      </c>
      <c r="T93" s="2">
        <v>2</v>
      </c>
      <c r="U93" s="2">
        <v>2</v>
      </c>
      <c r="V93" s="2">
        <v>3</v>
      </c>
      <c r="W93" s="2">
        <v>1</v>
      </c>
      <c r="X93" s="1" t="s">
        <v>353</v>
      </c>
      <c r="Y93" s="2">
        <v>1</v>
      </c>
      <c r="Z93" s="5"/>
      <c r="AA93" s="2">
        <v>2</v>
      </c>
      <c r="AB93" s="2">
        <v>3</v>
      </c>
      <c r="AC93" s="1" t="s">
        <v>354</v>
      </c>
      <c r="AD93" s="2">
        <v>5</v>
      </c>
      <c r="AE93" s="2">
        <v>2</v>
      </c>
      <c r="AF93" s="2"/>
      <c r="AG93" s="1" t="s">
        <v>351</v>
      </c>
      <c r="AH93" s="1" t="s">
        <v>355</v>
      </c>
      <c r="AI93" s="2">
        <v>1</v>
      </c>
    </row>
    <row r="94" spans="1:35" x14ac:dyDescent="0.25">
      <c r="A94" s="2">
        <v>2</v>
      </c>
      <c r="B94" s="2">
        <v>1</v>
      </c>
      <c r="C94" s="2">
        <v>1</v>
      </c>
      <c r="D94" s="2">
        <v>2</v>
      </c>
      <c r="E94" s="2">
        <v>2</v>
      </c>
      <c r="F94" s="2">
        <v>1</v>
      </c>
      <c r="G94" s="2">
        <v>3</v>
      </c>
      <c r="H94" s="2">
        <v>3</v>
      </c>
      <c r="I94" s="2">
        <v>3</v>
      </c>
      <c r="J94" s="2">
        <v>1</v>
      </c>
      <c r="K94" s="2" t="s">
        <v>83</v>
      </c>
      <c r="L94" s="2"/>
      <c r="M94" s="2">
        <v>2</v>
      </c>
      <c r="N94" s="2" t="s">
        <v>57</v>
      </c>
      <c r="O94" s="2">
        <v>4</v>
      </c>
      <c r="P94" s="2">
        <v>2</v>
      </c>
      <c r="Q94" s="2">
        <v>1.2</v>
      </c>
      <c r="R94" s="2"/>
      <c r="S94" s="2">
        <v>2</v>
      </c>
      <c r="T94" s="2">
        <v>1</v>
      </c>
      <c r="U94" s="2">
        <v>2</v>
      </c>
      <c r="V94" s="2">
        <v>2</v>
      </c>
      <c r="W94" s="2">
        <v>1</v>
      </c>
      <c r="X94" s="1" t="s">
        <v>356</v>
      </c>
      <c r="Y94" s="2">
        <v>1</v>
      </c>
      <c r="Z94" s="5"/>
      <c r="AA94" s="2">
        <v>2</v>
      </c>
      <c r="AB94" s="2">
        <v>3</v>
      </c>
      <c r="AC94" s="1" t="s">
        <v>357</v>
      </c>
      <c r="AD94" s="2">
        <v>2</v>
      </c>
      <c r="AE94" s="2">
        <v>2</v>
      </c>
      <c r="AF94" s="2"/>
      <c r="AG94" s="1" t="s">
        <v>358</v>
      </c>
      <c r="AH94" s="1" t="s">
        <v>359</v>
      </c>
      <c r="AI94" s="2">
        <v>2</v>
      </c>
    </row>
    <row r="95" spans="1:35" x14ac:dyDescent="0.25">
      <c r="A95" s="2">
        <v>2</v>
      </c>
      <c r="B95" s="2">
        <v>1</v>
      </c>
      <c r="C95" s="2">
        <v>1</v>
      </c>
      <c r="D95" s="2">
        <v>2</v>
      </c>
      <c r="E95" s="2">
        <v>2.2999999999999998</v>
      </c>
      <c r="F95" s="2">
        <v>1</v>
      </c>
      <c r="G95" s="2">
        <v>3</v>
      </c>
      <c r="H95" s="2">
        <v>4</v>
      </c>
      <c r="I95" s="2">
        <v>3</v>
      </c>
      <c r="J95" s="2">
        <v>1</v>
      </c>
      <c r="K95" s="2" t="s">
        <v>83</v>
      </c>
      <c r="L95" s="2"/>
      <c r="M95" s="2">
        <v>2</v>
      </c>
      <c r="N95" s="2" t="s">
        <v>57</v>
      </c>
      <c r="O95" s="2">
        <v>4</v>
      </c>
      <c r="P95" s="2">
        <v>2</v>
      </c>
      <c r="Q95" s="2">
        <v>1.2</v>
      </c>
      <c r="R95" s="2"/>
      <c r="S95" s="2">
        <v>1</v>
      </c>
      <c r="T95" s="2">
        <v>2</v>
      </c>
      <c r="U95" s="2">
        <v>2</v>
      </c>
      <c r="V95" s="2">
        <v>2</v>
      </c>
      <c r="W95" s="2">
        <v>3</v>
      </c>
      <c r="X95" s="1" t="s">
        <v>273</v>
      </c>
      <c r="Y95" s="2">
        <v>1</v>
      </c>
      <c r="Z95" s="5"/>
      <c r="AA95" s="2">
        <v>2</v>
      </c>
      <c r="AB95" s="2">
        <v>3</v>
      </c>
      <c r="AC95" s="1" t="s">
        <v>54</v>
      </c>
      <c r="AD95" s="2">
        <v>4</v>
      </c>
      <c r="AE95" s="2">
        <v>2</v>
      </c>
      <c r="AF95" s="2"/>
      <c r="AG95" s="1" t="s">
        <v>360</v>
      </c>
      <c r="AH95" s="1" t="s">
        <v>361</v>
      </c>
      <c r="AI95" s="2">
        <v>2</v>
      </c>
    </row>
    <row r="96" spans="1:35" x14ac:dyDescent="0.25">
      <c r="A96" s="2">
        <v>1</v>
      </c>
      <c r="B96" s="2">
        <v>1</v>
      </c>
      <c r="C96" s="2">
        <v>2</v>
      </c>
      <c r="D96" s="2">
        <v>2</v>
      </c>
      <c r="E96" s="2">
        <v>2</v>
      </c>
      <c r="F96" s="2">
        <v>1</v>
      </c>
      <c r="G96" s="2">
        <v>3</v>
      </c>
      <c r="H96" s="2">
        <v>3</v>
      </c>
      <c r="I96" s="2">
        <v>3</v>
      </c>
      <c r="J96" s="2">
        <v>1</v>
      </c>
      <c r="K96" s="2">
        <v>6</v>
      </c>
      <c r="L96" s="2"/>
      <c r="M96" s="2">
        <v>4</v>
      </c>
      <c r="N96" s="2"/>
      <c r="O96" s="2"/>
      <c r="P96" s="2">
        <v>3</v>
      </c>
      <c r="Q96" s="2">
        <v>2</v>
      </c>
      <c r="R96" s="2"/>
      <c r="S96" s="2">
        <v>3</v>
      </c>
      <c r="T96" s="2">
        <v>2</v>
      </c>
      <c r="U96" s="2">
        <v>2</v>
      </c>
      <c r="V96" s="2">
        <v>2</v>
      </c>
      <c r="W96" s="2">
        <v>1</v>
      </c>
      <c r="X96" s="1" t="s">
        <v>295</v>
      </c>
      <c r="Y96" s="2">
        <v>3</v>
      </c>
      <c r="Z96" s="5" t="s">
        <v>295</v>
      </c>
      <c r="AA96" s="2">
        <v>2</v>
      </c>
      <c r="AB96" s="2">
        <v>1</v>
      </c>
      <c r="AC96" s="1" t="s">
        <v>80</v>
      </c>
      <c r="AD96" s="2">
        <v>4</v>
      </c>
      <c r="AE96" s="2">
        <v>2</v>
      </c>
      <c r="AF96" s="2"/>
      <c r="AG96" s="1" t="s">
        <v>96</v>
      </c>
      <c r="AH96" s="1" t="s">
        <v>49</v>
      </c>
      <c r="AI96" s="2">
        <v>2</v>
      </c>
    </row>
    <row r="97" spans="1:35" x14ac:dyDescent="0.25">
      <c r="A97" s="2">
        <v>2</v>
      </c>
      <c r="B97" s="2">
        <v>1</v>
      </c>
      <c r="C97" s="2">
        <v>4</v>
      </c>
      <c r="D97" s="2">
        <v>2</v>
      </c>
      <c r="E97" s="2">
        <v>2.2999999999999998</v>
      </c>
      <c r="F97" s="2">
        <v>1</v>
      </c>
      <c r="G97" s="2">
        <v>4</v>
      </c>
      <c r="H97" s="2">
        <v>3</v>
      </c>
      <c r="I97" s="2">
        <v>3</v>
      </c>
      <c r="J97" s="2">
        <v>1</v>
      </c>
      <c r="K97" s="2">
        <v>6.9</v>
      </c>
      <c r="L97" s="2"/>
      <c r="M97" s="2">
        <v>2</v>
      </c>
      <c r="N97" s="2" t="s">
        <v>34</v>
      </c>
      <c r="O97" s="2">
        <v>4</v>
      </c>
      <c r="P97" s="2">
        <v>3</v>
      </c>
      <c r="Q97" s="2" t="s">
        <v>45</v>
      </c>
      <c r="R97" s="2"/>
      <c r="S97" s="2">
        <v>2</v>
      </c>
      <c r="T97" s="2">
        <v>3</v>
      </c>
      <c r="U97" s="2">
        <v>2</v>
      </c>
      <c r="V97" s="2">
        <v>2</v>
      </c>
      <c r="W97" s="2">
        <v>1</v>
      </c>
      <c r="X97" s="1" t="s">
        <v>362</v>
      </c>
      <c r="Y97" s="2">
        <v>3</v>
      </c>
      <c r="Z97" s="5" t="s">
        <v>363</v>
      </c>
      <c r="AA97" s="2">
        <v>2</v>
      </c>
      <c r="AB97" s="2">
        <v>1</v>
      </c>
      <c r="AC97" s="1" t="s">
        <v>170</v>
      </c>
      <c r="AD97" s="2">
        <v>5</v>
      </c>
      <c r="AE97" s="2">
        <v>1</v>
      </c>
      <c r="AF97" s="2">
        <v>2</v>
      </c>
      <c r="AG97" s="1" t="s">
        <v>364</v>
      </c>
      <c r="AH97" s="1" t="s">
        <v>365</v>
      </c>
      <c r="AI97" s="2">
        <v>1</v>
      </c>
    </row>
    <row r="98" spans="1:35" x14ac:dyDescent="0.25">
      <c r="A98" s="2">
        <v>1</v>
      </c>
      <c r="B98" s="2">
        <v>1</v>
      </c>
      <c r="C98" s="2">
        <v>3</v>
      </c>
      <c r="D98" s="2">
        <v>2</v>
      </c>
      <c r="E98" s="2">
        <v>2</v>
      </c>
      <c r="F98" s="2">
        <v>1</v>
      </c>
      <c r="G98" s="2">
        <v>4</v>
      </c>
      <c r="H98" s="2">
        <v>2</v>
      </c>
      <c r="I98" s="2">
        <v>3</v>
      </c>
      <c r="J98" s="2">
        <v>1</v>
      </c>
      <c r="K98" s="2" t="s">
        <v>366</v>
      </c>
      <c r="L98" s="2"/>
      <c r="M98" s="2">
        <v>2</v>
      </c>
      <c r="N98" s="2" t="s">
        <v>34</v>
      </c>
      <c r="O98" s="2">
        <v>3</v>
      </c>
      <c r="P98" s="2">
        <v>4</v>
      </c>
      <c r="Q98" s="2" t="s">
        <v>45</v>
      </c>
      <c r="R98" s="2"/>
      <c r="S98" s="2">
        <v>2</v>
      </c>
      <c r="T98" s="2">
        <v>3</v>
      </c>
      <c r="U98" s="2">
        <v>2</v>
      </c>
      <c r="V98" s="2">
        <v>2</v>
      </c>
      <c r="W98" s="2">
        <v>1</v>
      </c>
      <c r="X98" s="1" t="s">
        <v>367</v>
      </c>
      <c r="Y98" s="2">
        <v>1</v>
      </c>
      <c r="Z98" s="5"/>
      <c r="AA98" s="2">
        <v>1</v>
      </c>
      <c r="AB98" s="2">
        <v>1</v>
      </c>
      <c r="AC98" s="1" t="s">
        <v>368</v>
      </c>
      <c r="AD98" s="2">
        <v>4</v>
      </c>
      <c r="AE98" s="2">
        <v>2</v>
      </c>
      <c r="AF98" s="2"/>
      <c r="AG98" s="1" t="s">
        <v>369</v>
      </c>
      <c r="AH98" s="1" t="s">
        <v>370</v>
      </c>
      <c r="AI98" s="2">
        <v>1</v>
      </c>
    </row>
    <row r="99" spans="1:35" x14ac:dyDescent="0.25">
      <c r="A99" s="2">
        <v>1</v>
      </c>
      <c r="B99" s="2">
        <v>1</v>
      </c>
      <c r="C99" s="2">
        <v>3</v>
      </c>
      <c r="D99" s="2">
        <v>2</v>
      </c>
      <c r="E99" s="2">
        <v>2.2999999999999998</v>
      </c>
      <c r="F99" s="2">
        <v>1</v>
      </c>
      <c r="G99" s="2">
        <v>4</v>
      </c>
      <c r="H99" s="2">
        <v>3</v>
      </c>
      <c r="I99" s="2">
        <v>3</v>
      </c>
      <c r="J99" s="2">
        <v>1</v>
      </c>
      <c r="K99" s="2">
        <v>1.6</v>
      </c>
      <c r="L99" s="2"/>
      <c r="M99" s="2">
        <v>1</v>
      </c>
      <c r="N99" s="2" t="s">
        <v>34</v>
      </c>
      <c r="O99" s="2">
        <v>3</v>
      </c>
      <c r="P99" s="2">
        <v>4</v>
      </c>
      <c r="Q99" s="2" t="s">
        <v>127</v>
      </c>
      <c r="R99" s="2"/>
      <c r="S99" s="2">
        <v>2</v>
      </c>
      <c r="T99" s="2">
        <v>2</v>
      </c>
      <c r="U99" s="2">
        <v>2</v>
      </c>
      <c r="V99" s="2">
        <v>2</v>
      </c>
      <c r="W99" s="2">
        <v>2</v>
      </c>
      <c r="X99" s="1" t="s">
        <v>325</v>
      </c>
      <c r="Y99" s="2">
        <v>3</v>
      </c>
      <c r="Z99" s="5" t="s">
        <v>371</v>
      </c>
      <c r="AA99" s="2">
        <v>3</v>
      </c>
      <c r="AB99" s="2">
        <v>1</v>
      </c>
      <c r="AC99" s="1" t="s">
        <v>372</v>
      </c>
      <c r="AD99" s="2">
        <v>4</v>
      </c>
      <c r="AE99" s="2">
        <v>2</v>
      </c>
      <c r="AF99" s="2"/>
      <c r="AG99" s="1" t="s">
        <v>373</v>
      </c>
      <c r="AH99" s="1" t="s">
        <v>374</v>
      </c>
      <c r="AI99" s="2">
        <v>2</v>
      </c>
    </row>
    <row r="100" spans="1:35" x14ac:dyDescent="0.25">
      <c r="A100" s="2">
        <v>2</v>
      </c>
      <c r="B100" s="2">
        <v>1</v>
      </c>
      <c r="C100" s="2">
        <v>4</v>
      </c>
      <c r="D100" s="2">
        <v>2</v>
      </c>
      <c r="E100" s="2">
        <v>2.2999999999999998</v>
      </c>
      <c r="F100" s="2">
        <v>1</v>
      </c>
      <c r="G100" s="2">
        <v>4</v>
      </c>
      <c r="H100" s="2">
        <v>3</v>
      </c>
      <c r="I100" s="2">
        <v>3</v>
      </c>
      <c r="J100" s="2">
        <v>1</v>
      </c>
      <c r="K100" s="2" t="s">
        <v>375</v>
      </c>
      <c r="L100" s="2"/>
      <c r="M100" s="2">
        <v>3</v>
      </c>
      <c r="N100" s="2"/>
      <c r="O100" s="2"/>
      <c r="P100" s="2">
        <v>3</v>
      </c>
      <c r="Q100" s="2" t="s">
        <v>35</v>
      </c>
      <c r="R100" s="2"/>
      <c r="S100" s="2">
        <v>2</v>
      </c>
      <c r="T100" s="2">
        <v>3</v>
      </c>
      <c r="U100" s="2">
        <v>2</v>
      </c>
      <c r="V100" s="2">
        <v>2</v>
      </c>
      <c r="W100" s="2">
        <v>2</v>
      </c>
      <c r="X100" s="1" t="s">
        <v>376</v>
      </c>
      <c r="Y100" s="2">
        <v>2</v>
      </c>
      <c r="Z100" s="5"/>
      <c r="AA100" s="2">
        <v>3</v>
      </c>
      <c r="AB100" s="2">
        <v>1</v>
      </c>
      <c r="AC100" s="1" t="s">
        <v>377</v>
      </c>
      <c r="AD100" s="2">
        <v>5</v>
      </c>
      <c r="AE100" s="2">
        <v>2</v>
      </c>
      <c r="AF100" s="2"/>
      <c r="AG100" s="1" t="s">
        <v>378</v>
      </c>
      <c r="AH100" s="1" t="s">
        <v>277</v>
      </c>
      <c r="AI100" s="2">
        <v>3</v>
      </c>
    </row>
    <row r="101" spans="1:35" x14ac:dyDescent="0.25">
      <c r="A101" s="2">
        <v>2</v>
      </c>
      <c r="B101" s="2">
        <v>1</v>
      </c>
      <c r="C101" s="2">
        <v>3</v>
      </c>
      <c r="D101" s="2">
        <v>4</v>
      </c>
      <c r="E101" s="2">
        <v>2.2999999999999998</v>
      </c>
      <c r="F101" s="2">
        <v>1</v>
      </c>
      <c r="G101" s="2">
        <v>4</v>
      </c>
      <c r="H101" s="2">
        <v>3</v>
      </c>
      <c r="I101" s="2">
        <v>2</v>
      </c>
      <c r="J101" s="2">
        <v>1</v>
      </c>
      <c r="K101" s="2" t="s">
        <v>375</v>
      </c>
      <c r="L101" s="2"/>
      <c r="M101" s="2">
        <v>1</v>
      </c>
      <c r="N101" s="2" t="s">
        <v>34</v>
      </c>
      <c r="O101" s="2">
        <v>3</v>
      </c>
      <c r="P101" s="2">
        <v>1</v>
      </c>
      <c r="Q101" s="2">
        <v>1.2</v>
      </c>
      <c r="R101" s="2"/>
      <c r="S101" s="2">
        <v>2</v>
      </c>
      <c r="T101" s="2">
        <v>4</v>
      </c>
      <c r="U101" s="2">
        <v>4</v>
      </c>
      <c r="V101" s="2">
        <v>2</v>
      </c>
      <c r="W101" s="2">
        <v>1</v>
      </c>
      <c r="X101" s="1" t="s">
        <v>379</v>
      </c>
      <c r="Y101" s="2">
        <v>2</v>
      </c>
      <c r="Z101" s="5"/>
      <c r="AA101" s="2">
        <v>1</v>
      </c>
      <c r="AB101" s="2">
        <v>1</v>
      </c>
      <c r="AC101" s="1" t="s">
        <v>380</v>
      </c>
      <c r="AD101" s="2">
        <v>5</v>
      </c>
      <c r="AE101" s="2">
        <v>2</v>
      </c>
      <c r="AF101" s="2"/>
      <c r="AG101" s="1" t="s">
        <v>381</v>
      </c>
      <c r="AH101" s="1" t="s">
        <v>49</v>
      </c>
      <c r="AI101" s="2">
        <v>2</v>
      </c>
    </row>
    <row r="102" spans="1:35" x14ac:dyDescent="0.25">
      <c r="A102" s="2">
        <v>2</v>
      </c>
      <c r="B102" s="2">
        <v>1</v>
      </c>
      <c r="C102" s="2">
        <v>4</v>
      </c>
      <c r="D102" s="2">
        <v>2</v>
      </c>
      <c r="E102" s="2">
        <v>2.2999999999999998</v>
      </c>
      <c r="F102" s="2">
        <v>1</v>
      </c>
      <c r="G102" s="2">
        <v>4</v>
      </c>
      <c r="H102" s="2">
        <v>3</v>
      </c>
      <c r="I102" s="2">
        <v>2</v>
      </c>
      <c r="J102" s="2">
        <v>1</v>
      </c>
      <c r="K102" s="2" t="s">
        <v>375</v>
      </c>
      <c r="L102" s="2"/>
      <c r="M102" s="2">
        <v>3</v>
      </c>
      <c r="N102" s="2"/>
      <c r="O102" s="2"/>
      <c r="P102" s="2">
        <v>1</v>
      </c>
      <c r="Q102" s="2" t="s">
        <v>106</v>
      </c>
      <c r="R102" s="2"/>
      <c r="S102" s="2">
        <v>2</v>
      </c>
      <c r="T102" s="2">
        <v>3</v>
      </c>
      <c r="U102" s="2">
        <v>2</v>
      </c>
      <c r="V102" s="2">
        <v>3</v>
      </c>
      <c r="W102" s="2">
        <v>1</v>
      </c>
      <c r="X102" s="1" t="s">
        <v>382</v>
      </c>
      <c r="Y102" s="2">
        <v>3</v>
      </c>
      <c r="Z102" s="5" t="s">
        <v>383</v>
      </c>
      <c r="AA102" s="2">
        <v>3</v>
      </c>
      <c r="AB102" s="2">
        <v>2</v>
      </c>
      <c r="AC102" s="1" t="s">
        <v>170</v>
      </c>
      <c r="AD102" s="2">
        <v>5</v>
      </c>
      <c r="AE102" s="2">
        <v>1</v>
      </c>
      <c r="AF102" s="2">
        <v>3</v>
      </c>
      <c r="AG102" s="1" t="s">
        <v>384</v>
      </c>
      <c r="AH102" s="1" t="s">
        <v>331</v>
      </c>
      <c r="AI102" s="2">
        <v>2</v>
      </c>
    </row>
    <row r="103" spans="1:35" x14ac:dyDescent="0.25">
      <c r="A103" s="2">
        <v>2</v>
      </c>
      <c r="B103" s="2">
        <v>1</v>
      </c>
      <c r="C103" s="2">
        <v>3</v>
      </c>
      <c r="D103" s="2">
        <v>3</v>
      </c>
      <c r="E103" s="2">
        <v>2.2999999999999998</v>
      </c>
      <c r="F103" s="2">
        <v>1</v>
      </c>
      <c r="G103" s="2">
        <v>3</v>
      </c>
      <c r="H103" s="2">
        <v>3</v>
      </c>
      <c r="I103" s="2">
        <v>2</v>
      </c>
      <c r="J103" s="2">
        <v>1</v>
      </c>
      <c r="K103" s="2" t="s">
        <v>375</v>
      </c>
      <c r="L103" s="2"/>
      <c r="M103" s="2">
        <v>3</v>
      </c>
      <c r="N103" s="2"/>
      <c r="O103" s="2"/>
      <c r="P103" s="2">
        <v>2</v>
      </c>
      <c r="Q103" s="2" t="s">
        <v>106</v>
      </c>
      <c r="R103" s="2"/>
      <c r="S103" s="2">
        <v>2</v>
      </c>
      <c r="T103" s="2">
        <v>3</v>
      </c>
      <c r="U103" s="2">
        <v>2</v>
      </c>
      <c r="V103" s="2">
        <v>3</v>
      </c>
      <c r="W103" s="2">
        <v>1</v>
      </c>
      <c r="X103" s="1" t="s">
        <v>385</v>
      </c>
      <c r="Y103" s="2">
        <v>3</v>
      </c>
      <c r="Z103" s="5" t="s">
        <v>386</v>
      </c>
      <c r="AA103" s="2">
        <v>3</v>
      </c>
      <c r="AB103" s="2">
        <v>1</v>
      </c>
      <c r="AC103" s="1" t="s">
        <v>387</v>
      </c>
      <c r="AD103" s="2">
        <v>5</v>
      </c>
      <c r="AE103" s="2">
        <v>1</v>
      </c>
      <c r="AF103" s="2">
        <v>3</v>
      </c>
      <c r="AG103" s="1" t="s">
        <v>388</v>
      </c>
      <c r="AH103" s="1" t="s">
        <v>331</v>
      </c>
      <c r="AI103" s="2">
        <v>1</v>
      </c>
    </row>
    <row r="104" spans="1:35" x14ac:dyDescent="0.25">
      <c r="A104" s="2">
        <v>2</v>
      </c>
      <c r="B104" s="2">
        <v>1</v>
      </c>
      <c r="C104" s="2">
        <v>3</v>
      </c>
      <c r="D104" s="2">
        <v>1</v>
      </c>
      <c r="E104" s="2">
        <v>1.3</v>
      </c>
      <c r="F104" s="2">
        <v>1</v>
      </c>
      <c r="G104" s="2">
        <v>4</v>
      </c>
      <c r="H104" s="2">
        <v>4</v>
      </c>
      <c r="I104" s="2">
        <v>3</v>
      </c>
      <c r="J104" s="2">
        <v>1</v>
      </c>
      <c r="K104" s="2">
        <v>1.7</v>
      </c>
      <c r="L104" s="2"/>
      <c r="M104" s="2">
        <v>2</v>
      </c>
      <c r="N104" s="2" t="s">
        <v>389</v>
      </c>
      <c r="O104" s="2">
        <v>3</v>
      </c>
      <c r="P104" s="2">
        <v>3</v>
      </c>
      <c r="Q104" s="2" t="s">
        <v>35</v>
      </c>
      <c r="R104" s="2"/>
      <c r="S104" s="2">
        <v>2</v>
      </c>
      <c r="T104" s="2">
        <v>2</v>
      </c>
      <c r="U104" s="2">
        <v>2</v>
      </c>
      <c r="V104" s="2">
        <v>2</v>
      </c>
      <c r="W104" s="2">
        <v>1</v>
      </c>
      <c r="X104" s="1" t="s">
        <v>390</v>
      </c>
      <c r="Y104" s="2">
        <v>1</v>
      </c>
      <c r="Z104" s="5"/>
      <c r="AA104" s="2">
        <v>1</v>
      </c>
      <c r="AB104" s="2">
        <v>1</v>
      </c>
      <c r="AC104" s="1" t="s">
        <v>391</v>
      </c>
      <c r="AD104" s="2">
        <v>5</v>
      </c>
      <c r="AE104" s="2">
        <v>1</v>
      </c>
      <c r="AF104" s="2">
        <v>4</v>
      </c>
      <c r="AG104" s="1" t="s">
        <v>392</v>
      </c>
      <c r="AH104" s="1" t="s">
        <v>49</v>
      </c>
      <c r="AI104" s="2">
        <v>1</v>
      </c>
    </row>
    <row r="105" spans="1:35" x14ac:dyDescent="0.25">
      <c r="A105" s="2">
        <v>2</v>
      </c>
      <c r="B105" s="2">
        <v>1</v>
      </c>
      <c r="C105" s="2">
        <v>4</v>
      </c>
      <c r="D105" s="2">
        <v>1</v>
      </c>
      <c r="E105" s="2" t="s">
        <v>45</v>
      </c>
      <c r="F105" s="2">
        <v>1</v>
      </c>
      <c r="G105" s="2">
        <v>3</v>
      </c>
      <c r="H105" s="2">
        <v>3</v>
      </c>
      <c r="I105" s="2">
        <v>3</v>
      </c>
      <c r="J105" s="2">
        <v>1</v>
      </c>
      <c r="K105" s="2">
        <v>4.5999999999999996</v>
      </c>
      <c r="L105" s="2"/>
      <c r="M105" s="2">
        <v>2</v>
      </c>
      <c r="N105" s="2" t="s">
        <v>34</v>
      </c>
      <c r="O105" s="2">
        <v>4</v>
      </c>
      <c r="P105" s="2">
        <v>4</v>
      </c>
      <c r="Q105" s="2" t="s">
        <v>45</v>
      </c>
      <c r="R105" s="2"/>
      <c r="S105" s="2">
        <v>1</v>
      </c>
      <c r="T105" s="2">
        <v>3</v>
      </c>
      <c r="U105" s="2">
        <v>2</v>
      </c>
      <c r="V105" s="2">
        <v>2</v>
      </c>
      <c r="W105" s="2">
        <v>1</v>
      </c>
      <c r="X105" s="1" t="s">
        <v>393</v>
      </c>
      <c r="Y105" s="2">
        <v>1</v>
      </c>
      <c r="Z105" s="5"/>
      <c r="AA105" s="2">
        <v>4</v>
      </c>
      <c r="AB105" s="2">
        <v>1</v>
      </c>
      <c r="AC105" s="1" t="s">
        <v>272</v>
      </c>
      <c r="AD105" s="2">
        <v>5</v>
      </c>
      <c r="AE105" s="2">
        <v>2</v>
      </c>
      <c r="AF105" s="2"/>
      <c r="AG105" s="1" t="s">
        <v>394</v>
      </c>
      <c r="AH105" s="1" t="s">
        <v>395</v>
      </c>
      <c r="AI105" s="2">
        <v>2</v>
      </c>
    </row>
    <row r="106" spans="1:35" x14ac:dyDescent="0.25">
      <c r="A106" s="2">
        <v>2</v>
      </c>
      <c r="B106" s="2">
        <v>1</v>
      </c>
      <c r="C106" s="2">
        <v>4</v>
      </c>
      <c r="D106" s="2">
        <v>1</v>
      </c>
      <c r="E106" s="2">
        <v>2</v>
      </c>
      <c r="F106" s="2">
        <v>1</v>
      </c>
      <c r="G106" s="2">
        <v>4</v>
      </c>
      <c r="H106" s="2">
        <v>3</v>
      </c>
      <c r="I106" s="2">
        <v>3</v>
      </c>
      <c r="J106" s="2">
        <v>1</v>
      </c>
      <c r="K106" s="2" t="s">
        <v>135</v>
      </c>
      <c r="L106" s="2"/>
      <c r="M106" s="2">
        <v>4</v>
      </c>
      <c r="N106" s="2"/>
      <c r="O106" s="2"/>
      <c r="P106" s="2">
        <v>3</v>
      </c>
      <c r="Q106" s="2" t="s">
        <v>40</v>
      </c>
      <c r="R106" s="2"/>
      <c r="S106" s="2">
        <v>2</v>
      </c>
      <c r="T106" s="2">
        <v>3</v>
      </c>
      <c r="U106" s="2">
        <v>2</v>
      </c>
      <c r="V106" s="2">
        <v>1</v>
      </c>
      <c r="W106" s="2">
        <v>3</v>
      </c>
      <c r="X106" s="1" t="s">
        <v>396</v>
      </c>
      <c r="Y106" s="2">
        <v>1</v>
      </c>
      <c r="Z106" s="5"/>
      <c r="AA106" s="2">
        <v>1</v>
      </c>
      <c r="AB106" s="2">
        <v>1</v>
      </c>
      <c r="AC106" s="1" t="s">
        <v>397</v>
      </c>
      <c r="AD106" s="2">
        <v>5</v>
      </c>
      <c r="AE106" s="2">
        <v>2</v>
      </c>
      <c r="AF106" s="2"/>
      <c r="AG106" s="1" t="s">
        <v>398</v>
      </c>
      <c r="AH106" s="1" t="s">
        <v>399</v>
      </c>
      <c r="AI106" s="2">
        <v>2</v>
      </c>
    </row>
    <row r="107" spans="1:35" x14ac:dyDescent="0.25">
      <c r="A107" s="2">
        <v>2</v>
      </c>
      <c r="B107" s="2">
        <v>1</v>
      </c>
      <c r="C107" s="2">
        <v>2</v>
      </c>
      <c r="D107" s="2">
        <v>3</v>
      </c>
      <c r="E107" s="2">
        <v>3</v>
      </c>
      <c r="F107" s="2">
        <v>1</v>
      </c>
      <c r="G107" s="2">
        <v>4</v>
      </c>
      <c r="H107" s="2">
        <v>3</v>
      </c>
      <c r="I107" s="2">
        <v>3</v>
      </c>
      <c r="J107" s="2">
        <v>1</v>
      </c>
      <c r="K107" s="2">
        <v>4.5999999999999996</v>
      </c>
      <c r="L107" s="2"/>
      <c r="M107" s="2">
        <v>3</v>
      </c>
      <c r="N107" s="2"/>
      <c r="O107" s="2"/>
      <c r="P107" s="2">
        <v>2</v>
      </c>
      <c r="Q107" s="2" t="s">
        <v>40</v>
      </c>
      <c r="R107" s="2"/>
      <c r="S107" s="2">
        <v>1</v>
      </c>
      <c r="T107" s="2">
        <v>2</v>
      </c>
      <c r="U107" s="2">
        <v>2</v>
      </c>
      <c r="V107" s="2">
        <v>2</v>
      </c>
      <c r="W107" s="2">
        <v>1</v>
      </c>
      <c r="X107" s="1" t="s">
        <v>400</v>
      </c>
      <c r="Y107" s="2">
        <v>1</v>
      </c>
      <c r="Z107" s="5"/>
      <c r="AA107" s="2">
        <v>2</v>
      </c>
      <c r="AB107" s="2">
        <v>3</v>
      </c>
      <c r="AC107" s="1" t="s">
        <v>80</v>
      </c>
      <c r="AD107" s="2">
        <v>5</v>
      </c>
      <c r="AE107" s="2">
        <v>2</v>
      </c>
      <c r="AF107" s="2"/>
      <c r="AG107" s="1" t="s">
        <v>401</v>
      </c>
      <c r="AH107" s="1" t="s">
        <v>402</v>
      </c>
      <c r="AI107" s="2">
        <v>3</v>
      </c>
    </row>
    <row r="108" spans="1:35" x14ac:dyDescent="0.25">
      <c r="A108" s="2">
        <v>2</v>
      </c>
      <c r="B108" s="2">
        <v>1</v>
      </c>
      <c r="C108" s="2">
        <v>3</v>
      </c>
      <c r="D108" s="2">
        <v>1</v>
      </c>
      <c r="E108" s="2">
        <v>2.2999999999999998</v>
      </c>
      <c r="F108" s="2">
        <v>1</v>
      </c>
      <c r="G108" s="2">
        <v>4</v>
      </c>
      <c r="H108" s="2">
        <v>3</v>
      </c>
      <c r="I108" s="2">
        <v>3</v>
      </c>
      <c r="J108" s="2">
        <v>1</v>
      </c>
      <c r="K108" s="2" t="s">
        <v>288</v>
      </c>
      <c r="L108" s="2"/>
      <c r="M108" s="2">
        <v>1</v>
      </c>
      <c r="N108" s="2" t="s">
        <v>403</v>
      </c>
      <c r="O108" s="2">
        <v>3</v>
      </c>
      <c r="P108" s="2">
        <v>3</v>
      </c>
      <c r="Q108" s="2" t="s">
        <v>35</v>
      </c>
      <c r="R108" s="2"/>
      <c r="S108" s="2">
        <v>1</v>
      </c>
      <c r="T108" s="2">
        <v>3</v>
      </c>
      <c r="U108" s="2">
        <v>2</v>
      </c>
      <c r="V108" s="2">
        <v>2</v>
      </c>
      <c r="W108" s="2">
        <v>2</v>
      </c>
      <c r="X108" s="1" t="s">
        <v>404</v>
      </c>
      <c r="Y108" s="2">
        <v>1</v>
      </c>
      <c r="Z108" s="5"/>
      <c r="AA108" s="2">
        <v>2</v>
      </c>
      <c r="AB108" s="2">
        <v>1</v>
      </c>
      <c r="AC108" s="1" t="s">
        <v>405</v>
      </c>
      <c r="AD108" s="2">
        <v>4</v>
      </c>
      <c r="AE108" s="2">
        <v>2</v>
      </c>
      <c r="AF108" s="2"/>
      <c r="AG108" s="1" t="s">
        <v>406</v>
      </c>
      <c r="AH108" s="1" t="s">
        <v>407</v>
      </c>
      <c r="AI108" s="2">
        <v>2</v>
      </c>
    </row>
    <row r="109" spans="1:35" x14ac:dyDescent="0.25">
      <c r="A109" s="2">
        <v>2</v>
      </c>
      <c r="B109" s="2">
        <v>1</v>
      </c>
      <c r="C109" s="2">
        <v>3</v>
      </c>
      <c r="D109" s="2">
        <v>1</v>
      </c>
      <c r="E109" s="2">
        <v>2.2999999999999998</v>
      </c>
      <c r="F109" s="2">
        <v>1</v>
      </c>
      <c r="G109" s="2">
        <v>3</v>
      </c>
      <c r="H109" s="2">
        <v>3</v>
      </c>
      <c r="I109" s="2">
        <v>3</v>
      </c>
      <c r="J109" s="2">
        <v>1</v>
      </c>
      <c r="K109" s="2" t="s">
        <v>408</v>
      </c>
      <c r="L109" s="2"/>
      <c r="M109" s="2">
        <v>2</v>
      </c>
      <c r="N109" s="2" t="s">
        <v>34</v>
      </c>
      <c r="O109" s="2">
        <v>4</v>
      </c>
      <c r="P109" s="2">
        <v>3</v>
      </c>
      <c r="Q109" s="2" t="s">
        <v>106</v>
      </c>
      <c r="R109" s="2"/>
      <c r="S109" s="2">
        <v>2</v>
      </c>
      <c r="T109" s="2">
        <v>3</v>
      </c>
      <c r="U109" s="2">
        <v>3</v>
      </c>
      <c r="V109" s="2">
        <v>2</v>
      </c>
      <c r="W109" s="2">
        <v>4</v>
      </c>
      <c r="X109" s="1" t="s">
        <v>41</v>
      </c>
      <c r="Y109" s="2">
        <v>1</v>
      </c>
      <c r="Z109" s="5"/>
      <c r="AA109" s="2">
        <v>1</v>
      </c>
      <c r="AB109" s="2">
        <v>3</v>
      </c>
      <c r="AC109" s="1" t="s">
        <v>154</v>
      </c>
      <c r="AD109" s="2">
        <v>5</v>
      </c>
      <c r="AE109" s="2">
        <v>2</v>
      </c>
      <c r="AF109" s="2"/>
      <c r="AG109" s="1" t="s">
        <v>409</v>
      </c>
      <c r="AH109" s="1" t="s">
        <v>410</v>
      </c>
      <c r="AI109" s="2">
        <v>2</v>
      </c>
    </row>
    <row r="110" spans="1:35" x14ac:dyDescent="0.25">
      <c r="A110" s="2">
        <v>2</v>
      </c>
      <c r="B110" s="2">
        <v>1</v>
      </c>
      <c r="C110" s="2">
        <v>4</v>
      </c>
      <c r="D110" s="2">
        <v>2</v>
      </c>
      <c r="E110" s="2">
        <v>2.2999999999999998</v>
      </c>
      <c r="F110" s="2">
        <v>1</v>
      </c>
      <c r="G110" s="2">
        <v>4</v>
      </c>
      <c r="H110" s="2">
        <v>3</v>
      </c>
      <c r="I110" s="2">
        <v>3</v>
      </c>
      <c r="J110" s="2">
        <v>1</v>
      </c>
      <c r="K110" s="2" t="s">
        <v>135</v>
      </c>
      <c r="L110" s="2"/>
      <c r="M110" s="2">
        <v>2</v>
      </c>
      <c r="N110" s="2" t="s">
        <v>34</v>
      </c>
      <c r="O110" s="2">
        <v>4</v>
      </c>
      <c r="P110" s="2">
        <v>3</v>
      </c>
      <c r="Q110" s="2" t="s">
        <v>40</v>
      </c>
      <c r="R110" s="2"/>
      <c r="S110" s="2">
        <v>2</v>
      </c>
      <c r="T110" s="2">
        <v>3</v>
      </c>
      <c r="U110" s="2">
        <v>2</v>
      </c>
      <c r="V110" s="2">
        <v>3</v>
      </c>
      <c r="W110" s="2">
        <v>3</v>
      </c>
      <c r="X110" s="1" t="s">
        <v>411</v>
      </c>
      <c r="Y110" s="2">
        <v>2</v>
      </c>
      <c r="Z110" s="5"/>
      <c r="AA110" s="2">
        <v>2</v>
      </c>
      <c r="AB110" s="2">
        <v>3</v>
      </c>
      <c r="AC110" s="1" t="s">
        <v>54</v>
      </c>
      <c r="AD110" s="2">
        <v>5</v>
      </c>
      <c r="AE110" s="2">
        <v>1</v>
      </c>
      <c r="AF110" s="2">
        <v>4</v>
      </c>
      <c r="AG110" s="1" t="s">
        <v>96</v>
      </c>
      <c r="AH110" s="1" t="s">
        <v>412</v>
      </c>
      <c r="AI110" s="2">
        <v>2</v>
      </c>
    </row>
    <row r="111" spans="1:35" x14ac:dyDescent="0.25">
      <c r="A111" s="2">
        <v>2</v>
      </c>
      <c r="B111" s="2">
        <v>1</v>
      </c>
      <c r="C111" s="2">
        <v>4</v>
      </c>
      <c r="D111" s="2">
        <v>1</v>
      </c>
      <c r="E111" s="2">
        <v>2.2999999999999998</v>
      </c>
      <c r="F111" s="2">
        <v>1</v>
      </c>
      <c r="G111" s="2">
        <v>4</v>
      </c>
      <c r="H111" s="2">
        <v>3</v>
      </c>
      <c r="I111" s="2">
        <v>4</v>
      </c>
      <c r="J111" s="2">
        <v>1</v>
      </c>
      <c r="K111" s="2" t="s">
        <v>135</v>
      </c>
      <c r="L111" s="2"/>
      <c r="M111" s="2">
        <v>2</v>
      </c>
      <c r="N111" s="2" t="s">
        <v>34</v>
      </c>
      <c r="O111" s="2">
        <v>3</v>
      </c>
      <c r="P111" s="2">
        <v>5</v>
      </c>
      <c r="Q111" s="2" t="s">
        <v>97</v>
      </c>
      <c r="R111" s="2"/>
      <c r="S111" s="2">
        <v>2</v>
      </c>
      <c r="T111" s="2">
        <v>2</v>
      </c>
      <c r="U111" s="2">
        <v>2</v>
      </c>
      <c r="V111" s="2">
        <v>3</v>
      </c>
      <c r="W111" s="2">
        <v>3</v>
      </c>
      <c r="X111" s="1" t="s">
        <v>65</v>
      </c>
      <c r="Y111" s="2">
        <v>3</v>
      </c>
      <c r="Z111" s="5" t="s">
        <v>295</v>
      </c>
      <c r="AA111" s="2">
        <v>3</v>
      </c>
      <c r="AB111" s="2">
        <v>3</v>
      </c>
      <c r="AC111" s="1" t="s">
        <v>54</v>
      </c>
      <c r="AD111" s="2">
        <v>3</v>
      </c>
      <c r="AE111" s="2">
        <v>2</v>
      </c>
      <c r="AF111" s="2"/>
      <c r="AG111" s="1" t="s">
        <v>96</v>
      </c>
      <c r="AH111" s="1" t="s">
        <v>49</v>
      </c>
      <c r="AI111" s="2">
        <v>2</v>
      </c>
    </row>
    <row r="112" spans="1:35" x14ac:dyDescent="0.25">
      <c r="A112" s="2">
        <v>2</v>
      </c>
      <c r="B112" s="2">
        <v>3</v>
      </c>
      <c r="C112" s="2">
        <v>1</v>
      </c>
      <c r="D112" s="2">
        <v>2</v>
      </c>
      <c r="E112" s="2">
        <v>2.2999999999999998</v>
      </c>
      <c r="F112" s="2">
        <v>1</v>
      </c>
      <c r="G112" s="2">
        <v>3</v>
      </c>
      <c r="H112" s="2">
        <v>3</v>
      </c>
      <c r="I112" s="2">
        <v>3</v>
      </c>
      <c r="J112" s="2">
        <v>1</v>
      </c>
      <c r="K112" s="2" t="s">
        <v>83</v>
      </c>
      <c r="L112" s="2"/>
      <c r="M112" s="2">
        <v>2</v>
      </c>
      <c r="N112" s="2"/>
      <c r="O112" s="2"/>
      <c r="P112" s="2">
        <v>4</v>
      </c>
      <c r="Q112" s="2">
        <v>1.2</v>
      </c>
      <c r="R112" s="2"/>
      <c r="S112" s="2">
        <v>2</v>
      </c>
      <c r="T112" s="2">
        <v>2</v>
      </c>
      <c r="U112" s="2">
        <v>2</v>
      </c>
      <c r="V112" s="2">
        <v>2</v>
      </c>
      <c r="W112" s="2">
        <v>1</v>
      </c>
      <c r="X112" s="1" t="s">
        <v>413</v>
      </c>
      <c r="Y112" s="2">
        <v>2</v>
      </c>
      <c r="Z112" s="5"/>
      <c r="AA112" s="2">
        <v>3</v>
      </c>
      <c r="AB112" s="2">
        <v>1</v>
      </c>
      <c r="AC112" s="1" t="s">
        <v>144</v>
      </c>
      <c r="AD112" s="2">
        <v>5</v>
      </c>
      <c r="AE112" s="2">
        <v>2</v>
      </c>
      <c r="AF112" s="2"/>
      <c r="AG112" s="1" t="s">
        <v>144</v>
      </c>
      <c r="AH112" s="1" t="s">
        <v>414</v>
      </c>
      <c r="AI112" s="2">
        <v>1</v>
      </c>
    </row>
    <row r="113" spans="1:35" x14ac:dyDescent="0.25">
      <c r="A113" s="2">
        <v>2</v>
      </c>
      <c r="B113" s="2">
        <v>3</v>
      </c>
      <c r="C113" s="2">
        <v>2</v>
      </c>
      <c r="D113" s="2">
        <v>3</v>
      </c>
      <c r="E113" s="2">
        <v>2.2999999999999998</v>
      </c>
      <c r="F113" s="2">
        <v>1</v>
      </c>
      <c r="G113" s="2">
        <v>1</v>
      </c>
      <c r="H113" s="2">
        <v>4</v>
      </c>
      <c r="I113" s="2">
        <v>2</v>
      </c>
      <c r="J113" s="2">
        <v>1</v>
      </c>
      <c r="K113" s="2" t="s">
        <v>83</v>
      </c>
      <c r="L113" s="2"/>
      <c r="M113" s="2">
        <v>1</v>
      </c>
      <c r="N113" s="2" t="s">
        <v>34</v>
      </c>
      <c r="O113" s="2">
        <v>3</v>
      </c>
      <c r="P113" s="2">
        <v>4</v>
      </c>
      <c r="Q113" s="2" t="s">
        <v>222</v>
      </c>
      <c r="R113" s="2"/>
      <c r="S113" s="2">
        <v>2</v>
      </c>
      <c r="T113" s="2">
        <v>2</v>
      </c>
      <c r="U113" s="2">
        <v>2</v>
      </c>
      <c r="V113" s="2">
        <v>3</v>
      </c>
      <c r="W113" s="2">
        <v>3</v>
      </c>
      <c r="X113" s="1" t="s">
        <v>415</v>
      </c>
      <c r="Y113" s="2">
        <v>3</v>
      </c>
      <c r="Z113" s="5" t="s">
        <v>416</v>
      </c>
      <c r="AA113" s="2">
        <v>4</v>
      </c>
      <c r="AB113" s="2">
        <v>3</v>
      </c>
      <c r="AC113" s="1" t="s">
        <v>54</v>
      </c>
      <c r="AD113" s="2">
        <v>5</v>
      </c>
      <c r="AE113" s="2">
        <v>2</v>
      </c>
      <c r="AF113" s="2"/>
      <c r="AG113" s="1" t="s">
        <v>96</v>
      </c>
      <c r="AH113" s="1" t="s">
        <v>49</v>
      </c>
      <c r="AI113" s="2">
        <v>2</v>
      </c>
    </row>
    <row r="114" spans="1:35" x14ac:dyDescent="0.25">
      <c r="A114" s="2">
        <v>2</v>
      </c>
      <c r="B114" s="2">
        <v>3</v>
      </c>
      <c r="C114" s="2">
        <v>1</v>
      </c>
      <c r="D114" s="2">
        <v>3</v>
      </c>
      <c r="E114" s="2">
        <v>2.2999999999999998</v>
      </c>
      <c r="F114" s="2">
        <v>1</v>
      </c>
      <c r="G114" s="2">
        <v>4</v>
      </c>
      <c r="H114" s="2">
        <v>3</v>
      </c>
      <c r="I114" s="2">
        <v>3</v>
      </c>
      <c r="J114" s="2">
        <v>1</v>
      </c>
      <c r="K114" s="2" t="s">
        <v>157</v>
      </c>
      <c r="L114" s="2" t="s">
        <v>191</v>
      </c>
      <c r="M114" s="2">
        <v>1</v>
      </c>
      <c r="N114" s="2" t="s">
        <v>57</v>
      </c>
      <c r="O114" s="2">
        <v>3</v>
      </c>
      <c r="P114" s="2">
        <v>4</v>
      </c>
      <c r="Q114" s="2" t="s">
        <v>97</v>
      </c>
      <c r="R114" s="2"/>
      <c r="S114" s="2">
        <v>1</v>
      </c>
      <c r="T114" s="2">
        <v>2</v>
      </c>
      <c r="U114" s="2">
        <v>2</v>
      </c>
      <c r="V114" s="2">
        <v>2</v>
      </c>
      <c r="W114" s="2">
        <v>3</v>
      </c>
      <c r="X114" s="1" t="s">
        <v>65</v>
      </c>
      <c r="Y114" s="2">
        <v>4</v>
      </c>
      <c r="Z114" s="5" t="s">
        <v>417</v>
      </c>
      <c r="AA114" s="2">
        <v>3</v>
      </c>
      <c r="AB114" s="2">
        <v>2</v>
      </c>
      <c r="AC114" s="1" t="s">
        <v>418</v>
      </c>
      <c r="AD114" s="2">
        <v>5</v>
      </c>
      <c r="AE114" s="2">
        <v>2</v>
      </c>
      <c r="AF114" s="2"/>
      <c r="AG114" s="1" t="s">
        <v>419</v>
      </c>
      <c r="AH114" s="1" t="s">
        <v>420</v>
      </c>
      <c r="AI114" s="2">
        <v>2</v>
      </c>
    </row>
    <row r="115" spans="1:35" x14ac:dyDescent="0.25">
      <c r="A115" s="2">
        <v>2</v>
      </c>
      <c r="B115" s="2">
        <v>3</v>
      </c>
      <c r="C115" s="2">
        <v>4</v>
      </c>
      <c r="D115" s="2">
        <v>1</v>
      </c>
      <c r="E115" s="2">
        <v>2.2999999999999998</v>
      </c>
      <c r="F115" s="2">
        <v>1</v>
      </c>
      <c r="G115" s="2">
        <v>3</v>
      </c>
      <c r="H115" s="2">
        <v>2</v>
      </c>
      <c r="I115" s="2">
        <v>3</v>
      </c>
      <c r="J115" s="2">
        <v>1</v>
      </c>
      <c r="K115" s="2">
        <v>6.9</v>
      </c>
      <c r="L115" s="2"/>
      <c r="M115" s="2">
        <v>2</v>
      </c>
      <c r="N115" s="2" t="s">
        <v>34</v>
      </c>
      <c r="O115" s="2">
        <v>3</v>
      </c>
      <c r="P115" s="2">
        <v>3</v>
      </c>
      <c r="Q115" s="2">
        <v>1.2</v>
      </c>
      <c r="R115" s="2"/>
      <c r="S115" s="2">
        <v>1</v>
      </c>
      <c r="T115" s="2">
        <v>3</v>
      </c>
      <c r="U115" s="2">
        <v>2</v>
      </c>
      <c r="V115" s="2">
        <v>2</v>
      </c>
      <c r="W115" s="2">
        <v>2</v>
      </c>
      <c r="X115" s="1" t="s">
        <v>173</v>
      </c>
      <c r="Y115" s="2">
        <v>2</v>
      </c>
      <c r="Z115" s="5"/>
      <c r="AA115" s="2">
        <v>3</v>
      </c>
      <c r="AB115" s="2">
        <v>1</v>
      </c>
      <c r="AC115" s="1" t="s">
        <v>154</v>
      </c>
      <c r="AD115" s="2">
        <v>5</v>
      </c>
      <c r="AE115" s="2">
        <v>1</v>
      </c>
      <c r="AF115" s="2">
        <v>2</v>
      </c>
      <c r="AG115" s="1" t="s">
        <v>421</v>
      </c>
      <c r="AH115" s="1" t="s">
        <v>422</v>
      </c>
      <c r="AI115" s="2">
        <v>1</v>
      </c>
    </row>
    <row r="116" spans="1:35" x14ac:dyDescent="0.25">
      <c r="A116" s="2">
        <v>2</v>
      </c>
      <c r="B116" s="2">
        <v>3</v>
      </c>
      <c r="C116" s="2">
        <v>4</v>
      </c>
      <c r="D116" s="2">
        <v>2</v>
      </c>
      <c r="E116" s="2">
        <v>2.2999999999999998</v>
      </c>
      <c r="F116" s="2">
        <v>1</v>
      </c>
      <c r="G116" s="2">
        <v>3</v>
      </c>
      <c r="H116" s="2">
        <v>2</v>
      </c>
      <c r="I116" s="2">
        <v>4</v>
      </c>
      <c r="J116" s="2">
        <v>1</v>
      </c>
      <c r="K116" s="2" t="s">
        <v>83</v>
      </c>
      <c r="L116" s="2"/>
      <c r="M116" s="2">
        <v>1</v>
      </c>
      <c r="N116" s="2" t="s">
        <v>34</v>
      </c>
      <c r="O116" s="2">
        <v>3</v>
      </c>
      <c r="P116" s="2">
        <v>4</v>
      </c>
      <c r="Q116" s="2">
        <v>1.2</v>
      </c>
      <c r="R116" s="2"/>
      <c r="S116" s="2">
        <v>1</v>
      </c>
      <c r="T116" s="2">
        <v>1</v>
      </c>
      <c r="U116" s="2">
        <v>2</v>
      </c>
      <c r="V116" s="2">
        <v>2</v>
      </c>
      <c r="W116" s="2">
        <v>3</v>
      </c>
      <c r="X116" s="1" t="s">
        <v>423</v>
      </c>
      <c r="Y116" s="2">
        <v>1</v>
      </c>
      <c r="Z116" s="5"/>
      <c r="AA116" s="2">
        <v>3</v>
      </c>
      <c r="AB116" s="2">
        <v>3</v>
      </c>
      <c r="AC116" s="1" t="s">
        <v>424</v>
      </c>
      <c r="AD116" s="2">
        <v>4</v>
      </c>
      <c r="AE116" s="2">
        <v>1</v>
      </c>
      <c r="AF116" s="2">
        <v>2</v>
      </c>
      <c r="AG116" s="1" t="s">
        <v>425</v>
      </c>
      <c r="AH116" s="1" t="s">
        <v>426</v>
      </c>
      <c r="AI116" s="2">
        <v>2</v>
      </c>
    </row>
    <row r="117" spans="1:35" x14ac:dyDescent="0.25">
      <c r="A117" s="2">
        <v>2</v>
      </c>
      <c r="B117" s="2">
        <v>3</v>
      </c>
      <c r="C117" s="2">
        <v>2</v>
      </c>
      <c r="D117" s="2">
        <v>2</v>
      </c>
      <c r="E117" s="2">
        <v>2.2999999999999998</v>
      </c>
      <c r="F117" s="2">
        <v>1</v>
      </c>
      <c r="G117" s="2">
        <v>3</v>
      </c>
      <c r="H117" s="2">
        <v>2</v>
      </c>
      <c r="I117" s="2">
        <v>3</v>
      </c>
      <c r="J117" s="2">
        <v>1</v>
      </c>
      <c r="K117" s="2" t="s">
        <v>427</v>
      </c>
      <c r="L117" s="2" t="s">
        <v>428</v>
      </c>
      <c r="M117" s="2">
        <v>2</v>
      </c>
      <c r="N117" s="2" t="s">
        <v>57</v>
      </c>
      <c r="O117" s="2">
        <v>3</v>
      </c>
      <c r="P117" s="2">
        <v>3</v>
      </c>
      <c r="Q117" s="2" t="s">
        <v>97</v>
      </c>
      <c r="R117" s="2"/>
      <c r="S117" s="2">
        <v>2</v>
      </c>
      <c r="T117" s="2">
        <v>2</v>
      </c>
      <c r="U117" s="2">
        <v>2</v>
      </c>
      <c r="V117" s="2">
        <v>2</v>
      </c>
      <c r="W117" s="2">
        <v>2</v>
      </c>
      <c r="X117" s="1" t="s">
        <v>316</v>
      </c>
      <c r="Y117" s="2">
        <v>2</v>
      </c>
      <c r="Z117" s="5"/>
      <c r="AA117" s="2">
        <v>3</v>
      </c>
      <c r="AB117" s="2">
        <v>1</v>
      </c>
      <c r="AC117" s="1" t="s">
        <v>429</v>
      </c>
      <c r="AD117" s="2">
        <v>5</v>
      </c>
      <c r="AE117" s="2">
        <v>2</v>
      </c>
      <c r="AF117" s="2"/>
      <c r="AG117" s="1" t="s">
        <v>430</v>
      </c>
      <c r="AH117" s="1" t="s">
        <v>431</v>
      </c>
      <c r="AI117" s="2">
        <v>2</v>
      </c>
    </row>
    <row r="118" spans="1:35" x14ac:dyDescent="0.25">
      <c r="A118" s="2">
        <v>2</v>
      </c>
      <c r="B118" s="2">
        <v>3</v>
      </c>
      <c r="C118" s="2">
        <v>3</v>
      </c>
      <c r="D118" s="2">
        <v>2</v>
      </c>
      <c r="E118" s="2">
        <v>2.2999999999999998</v>
      </c>
      <c r="F118" s="2">
        <v>1</v>
      </c>
      <c r="G118" s="2">
        <v>3</v>
      </c>
      <c r="H118" s="2">
        <v>2</v>
      </c>
      <c r="I118" s="2">
        <v>3</v>
      </c>
      <c r="J118" s="2">
        <v>1</v>
      </c>
      <c r="K118" s="2">
        <v>1.6</v>
      </c>
      <c r="L118" s="2"/>
      <c r="M118" s="2">
        <v>1</v>
      </c>
      <c r="N118" s="2" t="s">
        <v>34</v>
      </c>
      <c r="O118" s="2">
        <v>2</v>
      </c>
      <c r="P118" s="2">
        <v>3</v>
      </c>
      <c r="Q118" s="2" t="s">
        <v>106</v>
      </c>
      <c r="R118" s="2"/>
      <c r="S118" s="2">
        <v>1</v>
      </c>
      <c r="T118" s="2">
        <v>2</v>
      </c>
      <c r="U118" s="2">
        <v>2</v>
      </c>
      <c r="V118" s="2">
        <v>2</v>
      </c>
      <c r="W118" s="2">
        <v>3</v>
      </c>
      <c r="X118" s="1" t="s">
        <v>432</v>
      </c>
      <c r="Y118" s="2">
        <v>2</v>
      </c>
      <c r="Z118" s="5"/>
      <c r="AA118" s="2">
        <v>3</v>
      </c>
      <c r="AB118" s="2">
        <v>1</v>
      </c>
      <c r="AC118" s="1" t="s">
        <v>433</v>
      </c>
      <c r="AD118" s="2">
        <v>4</v>
      </c>
      <c r="AE118" s="2">
        <v>2</v>
      </c>
      <c r="AF118" s="2"/>
      <c r="AG118" s="1" t="s">
        <v>434</v>
      </c>
      <c r="AH118" s="1" t="s">
        <v>435</v>
      </c>
      <c r="AI118" s="2">
        <v>1</v>
      </c>
    </row>
    <row r="119" spans="1:35" x14ac:dyDescent="0.25">
      <c r="A119" s="2">
        <v>1</v>
      </c>
      <c r="B119" s="2">
        <v>3</v>
      </c>
      <c r="C119" s="2">
        <v>2</v>
      </c>
      <c r="D119" s="2">
        <v>3</v>
      </c>
      <c r="E119" s="2" t="s">
        <v>45</v>
      </c>
      <c r="F119" s="2">
        <v>1</v>
      </c>
      <c r="G119" s="2">
        <v>2</v>
      </c>
      <c r="H119" s="2">
        <v>2</v>
      </c>
      <c r="I119" s="2">
        <v>3</v>
      </c>
      <c r="J119" s="2">
        <v>1</v>
      </c>
      <c r="K119" s="2" t="s">
        <v>408</v>
      </c>
      <c r="L119" s="2"/>
      <c r="M119" s="2">
        <v>2</v>
      </c>
      <c r="N119" s="2" t="s">
        <v>34</v>
      </c>
      <c r="O119" s="2">
        <v>3</v>
      </c>
      <c r="P119" s="2">
        <v>4</v>
      </c>
      <c r="Q119" s="2" t="s">
        <v>322</v>
      </c>
      <c r="R119" s="2"/>
      <c r="S119" s="2">
        <v>1</v>
      </c>
      <c r="T119" s="2">
        <v>2</v>
      </c>
      <c r="U119" s="2">
        <v>2</v>
      </c>
      <c r="V119" s="2">
        <v>2</v>
      </c>
      <c r="W119" s="2">
        <v>3</v>
      </c>
      <c r="X119" s="1" t="s">
        <v>295</v>
      </c>
      <c r="Y119" s="2">
        <v>1</v>
      </c>
      <c r="Z119" s="5"/>
      <c r="AA119" s="2">
        <v>2</v>
      </c>
      <c r="AB119" s="2">
        <v>2</v>
      </c>
      <c r="AC119" s="1" t="s">
        <v>436</v>
      </c>
      <c r="AD119" s="2">
        <v>5</v>
      </c>
      <c r="AE119" s="2">
        <v>1</v>
      </c>
      <c r="AF119" s="2">
        <v>2</v>
      </c>
      <c r="AG119" s="1" t="s">
        <v>96</v>
      </c>
      <c r="AH119" s="1" t="s">
        <v>437</v>
      </c>
      <c r="AI119" s="2">
        <v>1</v>
      </c>
    </row>
    <row r="120" spans="1:35" x14ac:dyDescent="0.25">
      <c r="A120" s="2">
        <v>2</v>
      </c>
      <c r="B120" s="2">
        <v>3</v>
      </c>
      <c r="C120" s="2">
        <v>4</v>
      </c>
      <c r="D120" s="2">
        <v>2</v>
      </c>
      <c r="E120" s="2">
        <v>2.2999999999999998</v>
      </c>
      <c r="F120" s="2">
        <v>1</v>
      </c>
      <c r="G120" s="2">
        <v>3</v>
      </c>
      <c r="H120" s="2">
        <v>2</v>
      </c>
      <c r="I120" s="2">
        <v>3</v>
      </c>
      <c r="J120" s="2">
        <v>1</v>
      </c>
      <c r="K120" s="2" t="s">
        <v>92</v>
      </c>
      <c r="L120" s="2"/>
      <c r="M120" s="2">
        <v>4</v>
      </c>
      <c r="N120" s="2"/>
      <c r="O120" s="2"/>
      <c r="P120" s="2">
        <v>3</v>
      </c>
      <c r="Q120" s="2" t="s">
        <v>270</v>
      </c>
      <c r="R120" s="2"/>
      <c r="S120" s="2">
        <v>2</v>
      </c>
      <c r="T120" s="2">
        <v>2</v>
      </c>
      <c r="U120" s="2">
        <v>1</v>
      </c>
      <c r="V120" s="2">
        <v>2</v>
      </c>
      <c r="W120" s="2">
        <v>3</v>
      </c>
      <c r="X120" s="1" t="s">
        <v>295</v>
      </c>
      <c r="Y120" s="2">
        <v>1</v>
      </c>
      <c r="Z120" s="5"/>
      <c r="AA120" s="2">
        <v>1</v>
      </c>
      <c r="AB120" s="2">
        <v>2</v>
      </c>
      <c r="AC120" s="1" t="s">
        <v>80</v>
      </c>
      <c r="AD120" s="2">
        <v>4</v>
      </c>
      <c r="AE120" s="2">
        <v>2</v>
      </c>
      <c r="AF120" s="2"/>
      <c r="AG120" s="1" t="s">
        <v>96</v>
      </c>
      <c r="AH120" s="1" t="s">
        <v>49</v>
      </c>
      <c r="AI120" s="2">
        <v>2</v>
      </c>
    </row>
    <row r="121" spans="1:35" x14ac:dyDescent="0.25">
      <c r="A121" s="2">
        <v>2</v>
      </c>
      <c r="B121" s="2">
        <v>3</v>
      </c>
      <c r="C121" s="2">
        <v>4</v>
      </c>
      <c r="D121" s="2">
        <v>2</v>
      </c>
      <c r="E121" s="2">
        <v>2.2999999999999998</v>
      </c>
      <c r="F121" s="2">
        <v>1</v>
      </c>
      <c r="G121" s="2">
        <v>3</v>
      </c>
      <c r="H121" s="2">
        <v>3</v>
      </c>
      <c r="I121" s="2">
        <v>3</v>
      </c>
      <c r="J121" s="2">
        <v>1</v>
      </c>
      <c r="K121" s="2">
        <v>6</v>
      </c>
      <c r="L121" s="2"/>
      <c r="M121" s="2">
        <v>3</v>
      </c>
      <c r="N121" s="2"/>
      <c r="O121" s="2"/>
      <c r="P121" s="2">
        <v>2</v>
      </c>
      <c r="Q121" s="2">
        <v>1.2</v>
      </c>
      <c r="R121" s="2"/>
      <c r="S121" s="2">
        <v>2</v>
      </c>
      <c r="T121" s="2">
        <v>3</v>
      </c>
      <c r="U121" s="2">
        <v>2</v>
      </c>
      <c r="V121" s="2">
        <v>2</v>
      </c>
      <c r="W121" s="2">
        <v>3</v>
      </c>
      <c r="X121" s="1" t="s">
        <v>295</v>
      </c>
      <c r="Y121" s="2">
        <v>2</v>
      </c>
      <c r="Z121" s="5"/>
      <c r="AA121" s="2">
        <v>3</v>
      </c>
      <c r="AB121" s="2">
        <v>1</v>
      </c>
      <c r="AC121" s="1" t="s">
        <v>80</v>
      </c>
      <c r="AD121" s="2">
        <v>4</v>
      </c>
      <c r="AE121" s="2">
        <v>1</v>
      </c>
      <c r="AF121" s="2">
        <v>2</v>
      </c>
      <c r="AG121" s="1" t="s">
        <v>96</v>
      </c>
      <c r="AH121" s="1" t="s">
        <v>49</v>
      </c>
      <c r="AI121" s="2">
        <v>2</v>
      </c>
    </row>
    <row r="122" spans="1:35" x14ac:dyDescent="0.25">
      <c r="A122" s="2">
        <v>2</v>
      </c>
      <c r="B122" s="2">
        <v>3</v>
      </c>
      <c r="C122" s="2">
        <v>3</v>
      </c>
      <c r="D122" s="2">
        <v>1</v>
      </c>
      <c r="E122" s="2">
        <v>2.2999999999999998</v>
      </c>
      <c r="F122" s="2">
        <v>1</v>
      </c>
      <c r="G122" s="2">
        <v>3</v>
      </c>
      <c r="H122" s="2">
        <v>2</v>
      </c>
      <c r="I122" s="2">
        <v>3</v>
      </c>
      <c r="J122" s="2">
        <v>1</v>
      </c>
      <c r="K122" s="2" t="s">
        <v>164</v>
      </c>
      <c r="L122" s="2"/>
      <c r="M122" s="2">
        <v>2</v>
      </c>
      <c r="N122" s="2" t="s">
        <v>34</v>
      </c>
      <c r="O122" s="2">
        <v>4</v>
      </c>
      <c r="P122" s="2">
        <v>4</v>
      </c>
      <c r="Q122" s="2" t="s">
        <v>45</v>
      </c>
      <c r="R122" s="2"/>
      <c r="S122" s="2">
        <v>2</v>
      </c>
      <c r="T122" s="2">
        <v>3</v>
      </c>
      <c r="U122" s="2">
        <v>2</v>
      </c>
      <c r="V122" s="2">
        <v>2</v>
      </c>
      <c r="W122" s="2">
        <v>2</v>
      </c>
      <c r="X122" s="1" t="s">
        <v>325</v>
      </c>
      <c r="Y122" s="2">
        <v>3</v>
      </c>
      <c r="Z122" s="5" t="s">
        <v>438</v>
      </c>
      <c r="AA122" s="2">
        <v>2</v>
      </c>
      <c r="AB122" s="2">
        <v>1</v>
      </c>
      <c r="AC122" s="1" t="s">
        <v>144</v>
      </c>
      <c r="AD122" s="2">
        <v>4</v>
      </c>
      <c r="AE122" s="2">
        <v>2</v>
      </c>
      <c r="AF122" s="2"/>
      <c r="AG122" s="1" t="s">
        <v>96</v>
      </c>
      <c r="AH122" s="1" t="s">
        <v>49</v>
      </c>
      <c r="AI122" s="2">
        <v>2</v>
      </c>
    </row>
    <row r="123" spans="1:35" x14ac:dyDescent="0.25">
      <c r="A123" s="2">
        <v>2</v>
      </c>
      <c r="B123" s="2">
        <v>3</v>
      </c>
      <c r="C123" s="2">
        <v>1</v>
      </c>
      <c r="D123" s="2">
        <v>2</v>
      </c>
      <c r="E123" s="2">
        <v>2.2999999999999998</v>
      </c>
      <c r="F123" s="2">
        <v>1</v>
      </c>
      <c r="G123" s="2">
        <v>4</v>
      </c>
      <c r="H123" s="2">
        <v>2</v>
      </c>
      <c r="I123" s="2">
        <v>3</v>
      </c>
      <c r="J123" s="2">
        <v>1.5</v>
      </c>
      <c r="K123" s="2" t="s">
        <v>164</v>
      </c>
      <c r="L123" s="2"/>
      <c r="M123" s="2">
        <v>1</v>
      </c>
      <c r="N123" s="2" t="s">
        <v>34</v>
      </c>
      <c r="O123" s="2">
        <v>3</v>
      </c>
      <c r="P123" s="2">
        <v>2</v>
      </c>
      <c r="Q123" s="2" t="s">
        <v>45</v>
      </c>
      <c r="R123" s="2"/>
      <c r="S123" s="2">
        <v>2</v>
      </c>
      <c r="T123" s="2">
        <v>2</v>
      </c>
      <c r="U123" s="2">
        <v>2</v>
      </c>
      <c r="V123" s="2">
        <v>2</v>
      </c>
      <c r="W123" s="2">
        <v>2</v>
      </c>
      <c r="X123" s="1" t="s">
        <v>325</v>
      </c>
      <c r="Y123" s="2">
        <v>4</v>
      </c>
      <c r="Z123" s="5" t="s">
        <v>295</v>
      </c>
      <c r="AA123" s="2">
        <v>3</v>
      </c>
      <c r="AB123" s="2">
        <v>1</v>
      </c>
      <c r="AC123" s="1" t="s">
        <v>439</v>
      </c>
      <c r="AD123" s="2">
        <v>3</v>
      </c>
      <c r="AE123" s="2">
        <v>2</v>
      </c>
      <c r="AF123" s="2"/>
      <c r="AG123" s="1" t="s">
        <v>440</v>
      </c>
      <c r="AH123" s="1" t="s">
        <v>441</v>
      </c>
      <c r="AI123" s="2">
        <v>2</v>
      </c>
    </row>
    <row r="124" spans="1:35" x14ac:dyDescent="0.25">
      <c r="A124" s="2">
        <v>2</v>
      </c>
      <c r="B124" s="2">
        <v>3</v>
      </c>
      <c r="C124" s="2">
        <v>4</v>
      </c>
      <c r="D124" s="2">
        <v>2</v>
      </c>
      <c r="E124" s="2">
        <v>2</v>
      </c>
      <c r="F124" s="2">
        <v>1</v>
      </c>
      <c r="G124" s="2">
        <v>3</v>
      </c>
      <c r="H124" s="2">
        <v>2</v>
      </c>
      <c r="I124" s="2">
        <v>4</v>
      </c>
      <c r="J124" s="2">
        <v>1</v>
      </c>
      <c r="K124" s="2" t="s">
        <v>164</v>
      </c>
      <c r="L124" s="2"/>
      <c r="M124" s="2">
        <v>2</v>
      </c>
      <c r="N124" s="2" t="s">
        <v>34</v>
      </c>
      <c r="O124" s="2">
        <v>3</v>
      </c>
      <c r="P124" s="2">
        <v>4</v>
      </c>
      <c r="Q124" s="2" t="s">
        <v>40</v>
      </c>
      <c r="R124" s="2"/>
      <c r="S124" s="2">
        <v>2</v>
      </c>
      <c r="T124" s="2">
        <v>3</v>
      </c>
      <c r="U124" s="2">
        <v>1</v>
      </c>
      <c r="V124" s="2">
        <v>2</v>
      </c>
      <c r="W124" s="2">
        <v>2</v>
      </c>
      <c r="X124" s="1" t="s">
        <v>41</v>
      </c>
      <c r="Y124" s="2">
        <v>1</v>
      </c>
      <c r="Z124" s="5"/>
      <c r="AA124" s="2">
        <v>3</v>
      </c>
      <c r="AB124" s="2">
        <v>1</v>
      </c>
      <c r="AC124" s="1" t="s">
        <v>154</v>
      </c>
      <c r="AD124" s="2">
        <v>4</v>
      </c>
      <c r="AE124" s="2">
        <v>1</v>
      </c>
      <c r="AF124" s="2">
        <v>2</v>
      </c>
      <c r="AG124" s="1" t="s">
        <v>442</v>
      </c>
      <c r="AH124" s="1" t="s">
        <v>49</v>
      </c>
      <c r="AI124" s="2">
        <v>1</v>
      </c>
    </row>
    <row r="125" spans="1:35" x14ac:dyDescent="0.25">
      <c r="A125" s="2">
        <v>2</v>
      </c>
      <c r="B125" s="2">
        <v>3</v>
      </c>
      <c r="C125" s="2">
        <v>4</v>
      </c>
      <c r="D125" s="2">
        <v>2</v>
      </c>
      <c r="E125" s="2" t="s">
        <v>45</v>
      </c>
      <c r="F125" s="2">
        <v>1</v>
      </c>
      <c r="G125" s="2">
        <v>3</v>
      </c>
      <c r="H125" s="2">
        <v>2</v>
      </c>
      <c r="I125" s="2">
        <v>2</v>
      </c>
      <c r="J125" s="2">
        <v>1</v>
      </c>
      <c r="K125" s="2" t="s">
        <v>164</v>
      </c>
      <c r="L125" s="2"/>
      <c r="M125" s="2">
        <v>1</v>
      </c>
      <c r="N125" s="2" t="s">
        <v>34</v>
      </c>
      <c r="O125" s="2">
        <v>3</v>
      </c>
      <c r="P125" s="2">
        <v>4</v>
      </c>
      <c r="Q125" s="2" t="s">
        <v>40</v>
      </c>
      <c r="R125" s="2"/>
      <c r="S125" s="2">
        <v>2</v>
      </c>
      <c r="T125" s="2">
        <v>3</v>
      </c>
      <c r="U125" s="2">
        <v>2</v>
      </c>
      <c r="V125" s="2">
        <v>2</v>
      </c>
      <c r="W125" s="2">
        <v>2</v>
      </c>
      <c r="X125" s="1" t="s">
        <v>65</v>
      </c>
      <c r="Y125" s="2">
        <v>2</v>
      </c>
      <c r="Z125" s="5"/>
      <c r="AA125" s="2">
        <v>2</v>
      </c>
      <c r="AB125" s="2">
        <v>1</v>
      </c>
      <c r="AC125" s="1" t="s">
        <v>154</v>
      </c>
      <c r="AD125" s="2">
        <v>2</v>
      </c>
      <c r="AE125" s="2">
        <v>1</v>
      </c>
      <c r="AF125" s="2">
        <v>2</v>
      </c>
      <c r="AG125" s="1" t="s">
        <v>443</v>
      </c>
      <c r="AH125" s="1" t="s">
        <v>49</v>
      </c>
      <c r="AI125" s="2">
        <v>1</v>
      </c>
    </row>
    <row r="126" spans="1:35" x14ac:dyDescent="0.25">
      <c r="A126" s="2">
        <v>1</v>
      </c>
      <c r="B126" s="2">
        <v>3</v>
      </c>
      <c r="C126" s="2">
        <v>3</v>
      </c>
      <c r="D126" s="2">
        <v>2</v>
      </c>
      <c r="E126" s="2">
        <v>1.3</v>
      </c>
      <c r="F126" s="2">
        <v>1</v>
      </c>
      <c r="G126" s="2">
        <v>3</v>
      </c>
      <c r="H126" s="2">
        <v>2</v>
      </c>
      <c r="I126" s="2">
        <v>2</v>
      </c>
      <c r="J126" s="2">
        <v>1</v>
      </c>
      <c r="K126" s="2" t="s">
        <v>444</v>
      </c>
      <c r="L126" s="2" t="s">
        <v>445</v>
      </c>
      <c r="M126" s="2">
        <v>2</v>
      </c>
      <c r="N126" s="2" t="s">
        <v>446</v>
      </c>
      <c r="O126" s="2">
        <v>4</v>
      </c>
      <c r="P126" s="2">
        <v>2</v>
      </c>
      <c r="Q126" s="2">
        <v>1.2</v>
      </c>
      <c r="R126" s="2"/>
      <c r="S126" s="2">
        <v>3</v>
      </c>
      <c r="T126" s="2">
        <v>3</v>
      </c>
      <c r="U126" s="2">
        <v>3</v>
      </c>
      <c r="V126" s="2">
        <v>2</v>
      </c>
      <c r="W126" s="2">
        <v>1</v>
      </c>
      <c r="X126" s="1" t="s">
        <v>447</v>
      </c>
      <c r="Y126" s="2">
        <v>3</v>
      </c>
      <c r="Z126" s="5" t="s">
        <v>448</v>
      </c>
      <c r="AA126" s="2">
        <v>3</v>
      </c>
      <c r="AB126" s="2">
        <v>1</v>
      </c>
      <c r="AC126" s="1" t="s">
        <v>80</v>
      </c>
      <c r="AD126" s="2">
        <v>5</v>
      </c>
      <c r="AE126" s="2">
        <v>1</v>
      </c>
      <c r="AF126" s="2">
        <v>2</v>
      </c>
      <c r="AG126" s="1" t="s">
        <v>449</v>
      </c>
      <c r="AH126" s="1" t="s">
        <v>450</v>
      </c>
      <c r="AI126" s="2">
        <v>2</v>
      </c>
    </row>
    <row r="127" spans="1:35" x14ac:dyDescent="0.25">
      <c r="A127" s="2">
        <v>1</v>
      </c>
      <c r="B127" s="2">
        <v>3</v>
      </c>
      <c r="C127" s="2">
        <v>4</v>
      </c>
      <c r="D127" s="2">
        <v>1</v>
      </c>
      <c r="E127" s="2">
        <v>2</v>
      </c>
      <c r="F127" s="2">
        <v>1</v>
      </c>
      <c r="G127" s="2">
        <v>4</v>
      </c>
      <c r="H127" s="2">
        <v>4</v>
      </c>
      <c r="I127" s="2">
        <v>3</v>
      </c>
      <c r="J127" s="2">
        <v>1</v>
      </c>
      <c r="K127" s="2">
        <v>1</v>
      </c>
      <c r="L127" s="2"/>
      <c r="M127" s="2">
        <v>1</v>
      </c>
      <c r="N127" s="2" t="s">
        <v>34</v>
      </c>
      <c r="O127" s="2">
        <v>3</v>
      </c>
      <c r="P127" s="2">
        <v>5</v>
      </c>
      <c r="Q127" s="2">
        <v>1.2</v>
      </c>
      <c r="R127" s="2"/>
      <c r="S127" s="2">
        <v>1</v>
      </c>
      <c r="T127" s="2">
        <v>3</v>
      </c>
      <c r="U127" s="2">
        <v>2</v>
      </c>
      <c r="V127" s="2">
        <v>2</v>
      </c>
      <c r="W127" s="2">
        <v>3</v>
      </c>
      <c r="X127" s="1" t="s">
        <v>50</v>
      </c>
      <c r="Y127" s="2">
        <v>1</v>
      </c>
      <c r="Z127" s="5"/>
      <c r="AA127" s="2">
        <v>4</v>
      </c>
      <c r="AB127" s="2">
        <v>1</v>
      </c>
      <c r="AC127" s="1" t="s">
        <v>451</v>
      </c>
      <c r="AD127" s="2">
        <v>4</v>
      </c>
      <c r="AE127" s="2">
        <v>2</v>
      </c>
      <c r="AF127" s="2"/>
      <c r="AG127" s="1" t="s">
        <v>452</v>
      </c>
      <c r="AH127" s="1" t="s">
        <v>49</v>
      </c>
      <c r="AI127" s="2">
        <v>1</v>
      </c>
    </row>
    <row r="128" spans="1:35" x14ac:dyDescent="0.25">
      <c r="A128" s="2">
        <v>2</v>
      </c>
      <c r="B128" s="2">
        <v>3</v>
      </c>
      <c r="C128" s="2">
        <v>4</v>
      </c>
      <c r="D128" s="2">
        <v>1</v>
      </c>
      <c r="E128" s="2">
        <v>2</v>
      </c>
      <c r="F128" s="2">
        <v>1</v>
      </c>
      <c r="G128" s="2">
        <v>3</v>
      </c>
      <c r="H128" s="2">
        <v>3</v>
      </c>
      <c r="I128" s="2">
        <v>3</v>
      </c>
      <c r="J128" s="2">
        <v>1.5</v>
      </c>
      <c r="K128" s="2" t="s">
        <v>164</v>
      </c>
      <c r="L128" s="2"/>
      <c r="M128" s="2">
        <v>1</v>
      </c>
      <c r="N128" s="2" t="s">
        <v>34</v>
      </c>
      <c r="O128" s="2">
        <v>3</v>
      </c>
      <c r="P128" s="2">
        <v>5</v>
      </c>
      <c r="Q128" s="2" t="s">
        <v>222</v>
      </c>
      <c r="R128" s="2"/>
      <c r="S128" s="2">
        <v>2</v>
      </c>
      <c r="T128" s="2">
        <v>2</v>
      </c>
      <c r="U128" s="2">
        <v>2</v>
      </c>
      <c r="V128" s="2">
        <v>2</v>
      </c>
      <c r="W128" s="2">
        <v>3</v>
      </c>
      <c r="X128" s="1" t="s">
        <v>453</v>
      </c>
      <c r="Y128" s="2">
        <v>2</v>
      </c>
      <c r="Z128" s="5"/>
      <c r="AA128" s="2">
        <v>2</v>
      </c>
      <c r="AB128" s="2">
        <v>1</v>
      </c>
      <c r="AC128" s="1" t="s">
        <v>454</v>
      </c>
      <c r="AD128" s="2">
        <v>5</v>
      </c>
      <c r="AE128" s="2">
        <v>1</v>
      </c>
      <c r="AF128" s="2">
        <v>2</v>
      </c>
      <c r="AG128" s="1" t="s">
        <v>455</v>
      </c>
      <c r="AH128" s="1" t="s">
        <v>456</v>
      </c>
      <c r="AI128" s="2">
        <v>1</v>
      </c>
    </row>
    <row r="129" spans="1:35" x14ac:dyDescent="0.25">
      <c r="A129" s="2">
        <v>2</v>
      </c>
      <c r="B129" s="2">
        <v>3</v>
      </c>
      <c r="C129" s="2">
        <v>4</v>
      </c>
      <c r="D129" s="2">
        <v>1</v>
      </c>
      <c r="E129" s="2">
        <v>2.2999999999999998</v>
      </c>
      <c r="F129" s="2">
        <v>1</v>
      </c>
      <c r="G129" s="2">
        <v>3</v>
      </c>
      <c r="H129" s="2">
        <v>3</v>
      </c>
      <c r="I129" s="2">
        <v>3</v>
      </c>
      <c r="J129" s="2">
        <v>1</v>
      </c>
      <c r="K129" s="2" t="s">
        <v>92</v>
      </c>
      <c r="L129" s="2"/>
      <c r="M129" s="2">
        <v>3</v>
      </c>
      <c r="N129" s="2"/>
      <c r="O129" s="2"/>
      <c r="P129" s="2">
        <v>5</v>
      </c>
      <c r="Q129" s="2">
        <v>1.2</v>
      </c>
      <c r="R129" s="2"/>
      <c r="S129" s="2">
        <v>1</v>
      </c>
      <c r="T129" s="2">
        <v>4</v>
      </c>
      <c r="U129" s="2">
        <v>2</v>
      </c>
      <c r="V129" s="2">
        <v>3</v>
      </c>
      <c r="W129" s="2">
        <v>2</v>
      </c>
      <c r="X129" s="1" t="s">
        <v>41</v>
      </c>
      <c r="Y129" s="2">
        <v>3</v>
      </c>
      <c r="Z129" s="5" t="s">
        <v>457</v>
      </c>
      <c r="AA129" s="2">
        <v>3</v>
      </c>
      <c r="AB129" s="2">
        <v>1</v>
      </c>
      <c r="AC129" s="1" t="s">
        <v>458</v>
      </c>
      <c r="AD129" s="2">
        <v>5</v>
      </c>
      <c r="AE129" s="2">
        <v>1</v>
      </c>
      <c r="AF129" s="2">
        <v>1</v>
      </c>
      <c r="AG129" s="1" t="s">
        <v>459</v>
      </c>
      <c r="AH129" s="1" t="s">
        <v>460</v>
      </c>
      <c r="AI129" s="2">
        <v>1</v>
      </c>
    </row>
    <row r="130" spans="1:35" x14ac:dyDescent="0.25">
      <c r="A130" s="2">
        <v>2</v>
      </c>
      <c r="B130" s="2">
        <v>3</v>
      </c>
      <c r="C130" s="2">
        <v>4</v>
      </c>
      <c r="D130" s="2">
        <v>2</v>
      </c>
      <c r="E130" s="2">
        <v>1.3</v>
      </c>
      <c r="F130" s="2">
        <v>1</v>
      </c>
      <c r="G130" s="2">
        <v>3</v>
      </c>
      <c r="H130" s="2">
        <v>3</v>
      </c>
      <c r="I130" s="2">
        <v>3</v>
      </c>
      <c r="J130" s="2">
        <v>1</v>
      </c>
      <c r="K130" s="2">
        <v>6</v>
      </c>
      <c r="L130" s="2"/>
      <c r="M130" s="2">
        <v>2</v>
      </c>
      <c r="N130" s="2"/>
      <c r="O130" s="2">
        <v>4</v>
      </c>
      <c r="P130" s="2">
        <v>4</v>
      </c>
      <c r="Q130" s="2" t="s">
        <v>40</v>
      </c>
      <c r="R130" s="2"/>
      <c r="S130" s="2">
        <v>2</v>
      </c>
      <c r="T130" s="2">
        <v>4</v>
      </c>
      <c r="U130" s="2">
        <v>2</v>
      </c>
      <c r="V130" s="2">
        <v>2</v>
      </c>
      <c r="W130" s="2">
        <v>1</v>
      </c>
      <c r="X130" s="1" t="s">
        <v>461</v>
      </c>
      <c r="Y130" s="2">
        <v>2</v>
      </c>
      <c r="Z130" s="5"/>
      <c r="AA130" s="2">
        <v>3</v>
      </c>
      <c r="AB130" s="2">
        <v>1</v>
      </c>
      <c r="AC130" s="1" t="s">
        <v>133</v>
      </c>
      <c r="AD130" s="2">
        <v>4</v>
      </c>
      <c r="AE130" s="2">
        <v>2</v>
      </c>
      <c r="AF130" s="2"/>
      <c r="AG130" s="1" t="s">
        <v>462</v>
      </c>
      <c r="AH130" s="1" t="s">
        <v>207</v>
      </c>
      <c r="AI130" s="2">
        <v>1</v>
      </c>
    </row>
    <row r="131" spans="1:35" x14ac:dyDescent="0.25">
      <c r="A131" s="2">
        <v>2</v>
      </c>
      <c r="B131" s="2">
        <v>3</v>
      </c>
      <c r="C131" s="2">
        <v>1</v>
      </c>
      <c r="D131" s="2">
        <v>4</v>
      </c>
      <c r="E131" s="2">
        <v>2.2999999999999998</v>
      </c>
      <c r="F131" s="2">
        <v>1</v>
      </c>
      <c r="G131" s="2">
        <v>3</v>
      </c>
      <c r="H131" s="2">
        <v>2</v>
      </c>
      <c r="I131" s="2">
        <v>2</v>
      </c>
      <c r="J131" s="2">
        <v>1</v>
      </c>
      <c r="K131" s="2" t="s">
        <v>164</v>
      </c>
      <c r="L131" s="2"/>
      <c r="M131" s="2">
        <v>2</v>
      </c>
      <c r="N131" s="2" t="s">
        <v>34</v>
      </c>
      <c r="O131" s="2">
        <v>3</v>
      </c>
      <c r="P131" s="2">
        <v>4</v>
      </c>
      <c r="Q131" s="2" t="s">
        <v>40</v>
      </c>
      <c r="R131" s="2"/>
      <c r="S131" s="2">
        <v>2</v>
      </c>
      <c r="T131" s="2">
        <v>3</v>
      </c>
      <c r="U131" s="2">
        <v>2</v>
      </c>
      <c r="V131" s="2">
        <v>2</v>
      </c>
      <c r="W131" s="2">
        <v>2</v>
      </c>
      <c r="X131" s="1" t="s">
        <v>41</v>
      </c>
      <c r="Y131" s="2">
        <v>2</v>
      </c>
      <c r="Z131" s="5"/>
      <c r="AA131" s="2">
        <v>3</v>
      </c>
      <c r="AB131" s="2">
        <v>1</v>
      </c>
      <c r="AC131" s="1" t="s">
        <v>154</v>
      </c>
      <c r="AD131" s="2">
        <v>4</v>
      </c>
      <c r="AE131" s="2">
        <v>2</v>
      </c>
      <c r="AF131" s="2"/>
      <c r="AG131" s="1" t="s">
        <v>463</v>
      </c>
      <c r="AH131" s="1" t="s">
        <v>49</v>
      </c>
      <c r="AI131" s="2">
        <v>1</v>
      </c>
    </row>
    <row r="132" spans="1:35" x14ac:dyDescent="0.25">
      <c r="A132" s="2">
        <v>1</v>
      </c>
      <c r="B132" s="2">
        <v>3</v>
      </c>
      <c r="C132" s="2">
        <v>4</v>
      </c>
      <c r="D132" s="2">
        <v>1</v>
      </c>
      <c r="E132" s="2">
        <v>2.2999999999999998</v>
      </c>
      <c r="F132" s="2">
        <v>1</v>
      </c>
      <c r="G132" s="2">
        <v>4</v>
      </c>
      <c r="H132" s="2">
        <v>2</v>
      </c>
      <c r="I132" s="2">
        <v>4</v>
      </c>
      <c r="J132" s="2">
        <v>1</v>
      </c>
      <c r="K132" s="2" t="s">
        <v>464</v>
      </c>
      <c r="L132" s="2"/>
      <c r="M132" s="2">
        <v>3</v>
      </c>
      <c r="N132" s="2"/>
      <c r="O132" s="2"/>
      <c r="P132" s="2">
        <v>2</v>
      </c>
      <c r="Q132" s="2" t="s">
        <v>35</v>
      </c>
      <c r="R132" s="2"/>
      <c r="S132" s="2">
        <v>1</v>
      </c>
      <c r="T132" s="2">
        <v>2</v>
      </c>
      <c r="U132" s="2">
        <v>1</v>
      </c>
      <c r="V132" s="2">
        <v>2</v>
      </c>
      <c r="W132" s="2">
        <v>3</v>
      </c>
      <c r="X132" s="1" t="s">
        <v>465</v>
      </c>
      <c r="Y132" s="2">
        <v>2</v>
      </c>
      <c r="Z132" s="5"/>
      <c r="AA132" s="2">
        <v>2</v>
      </c>
      <c r="AB132" s="2">
        <v>1</v>
      </c>
      <c r="AC132" s="1" t="s">
        <v>154</v>
      </c>
      <c r="AD132" s="2">
        <v>4</v>
      </c>
      <c r="AE132" s="2">
        <v>2</v>
      </c>
      <c r="AF132" s="2"/>
      <c r="AG132" s="1" t="s">
        <v>466</v>
      </c>
      <c r="AH132" s="1" t="s">
        <v>467</v>
      </c>
      <c r="AI132" s="2">
        <v>2</v>
      </c>
    </row>
    <row r="133" spans="1:35" x14ac:dyDescent="0.25">
      <c r="A133" s="2">
        <v>1</v>
      </c>
      <c r="B133" s="2">
        <v>3</v>
      </c>
      <c r="C133" s="2">
        <v>3</v>
      </c>
      <c r="D133" s="2">
        <v>2</v>
      </c>
      <c r="E133" s="2">
        <v>2.2999999999999998</v>
      </c>
      <c r="F133" s="2">
        <v>1</v>
      </c>
      <c r="G133" s="2">
        <v>3</v>
      </c>
      <c r="H133" s="2">
        <v>3</v>
      </c>
      <c r="I133" s="2">
        <v>3</v>
      </c>
      <c r="J133" s="2">
        <v>1</v>
      </c>
      <c r="K133" s="2" t="s">
        <v>92</v>
      </c>
      <c r="L133" s="2"/>
      <c r="M133" s="2">
        <v>3</v>
      </c>
      <c r="N133" s="2"/>
      <c r="O133" s="2"/>
      <c r="P133" s="2">
        <v>4</v>
      </c>
      <c r="Q133" s="2" t="s">
        <v>222</v>
      </c>
      <c r="R133" s="2"/>
      <c r="S133" s="2">
        <v>2</v>
      </c>
      <c r="T133" s="2">
        <v>2</v>
      </c>
      <c r="U133" s="2">
        <v>2</v>
      </c>
      <c r="V133" s="2">
        <v>2</v>
      </c>
      <c r="W133" s="2">
        <v>1</v>
      </c>
      <c r="X133" s="1" t="s">
        <v>65</v>
      </c>
      <c r="Y133" s="2">
        <v>2</v>
      </c>
      <c r="Z133" s="5"/>
      <c r="AA133" s="2">
        <v>3</v>
      </c>
      <c r="AB133" s="2">
        <v>1</v>
      </c>
      <c r="AC133" s="1" t="s">
        <v>468</v>
      </c>
      <c r="AD133" s="2">
        <v>2</v>
      </c>
      <c r="AE133" s="2">
        <v>2</v>
      </c>
      <c r="AF133" s="2"/>
      <c r="AG133" s="1" t="s">
        <v>96</v>
      </c>
      <c r="AH133" s="1" t="s">
        <v>469</v>
      </c>
      <c r="AI133" s="2">
        <v>1</v>
      </c>
    </row>
    <row r="134" spans="1:35" x14ac:dyDescent="0.25">
      <c r="A134" s="2">
        <v>2</v>
      </c>
      <c r="B134" s="2">
        <v>3</v>
      </c>
      <c r="C134" s="2">
        <v>3</v>
      </c>
      <c r="D134" s="2">
        <v>2</v>
      </c>
      <c r="E134" s="2">
        <v>2.2999999999999998</v>
      </c>
      <c r="F134" s="2">
        <v>1</v>
      </c>
      <c r="G134" s="2">
        <v>3</v>
      </c>
      <c r="H134" s="2">
        <v>2</v>
      </c>
      <c r="I134" s="2">
        <v>3</v>
      </c>
      <c r="J134" s="2">
        <v>1</v>
      </c>
      <c r="K134" s="2" t="s">
        <v>464</v>
      </c>
      <c r="L134" s="2"/>
      <c r="M134" s="2">
        <v>1</v>
      </c>
      <c r="N134" s="2"/>
      <c r="O134" s="2">
        <v>3</v>
      </c>
      <c r="P134" s="2">
        <v>3</v>
      </c>
      <c r="Q134" s="2" t="s">
        <v>35</v>
      </c>
      <c r="R134" s="2"/>
      <c r="S134" s="2">
        <v>2</v>
      </c>
      <c r="T134" s="2">
        <v>2</v>
      </c>
      <c r="U134" s="2">
        <v>2</v>
      </c>
      <c r="V134" s="2">
        <v>2</v>
      </c>
      <c r="W134" s="2">
        <v>3</v>
      </c>
      <c r="X134" s="1" t="s">
        <v>295</v>
      </c>
      <c r="Y134" s="2">
        <v>3</v>
      </c>
      <c r="Z134" s="5" t="s">
        <v>295</v>
      </c>
      <c r="AA134" s="2">
        <v>3</v>
      </c>
      <c r="AB134" s="2">
        <v>1</v>
      </c>
      <c r="AC134" s="1" t="s">
        <v>470</v>
      </c>
      <c r="AD134" s="2">
        <v>4</v>
      </c>
      <c r="AE134" s="2">
        <v>2</v>
      </c>
      <c r="AF134" s="2"/>
      <c r="AG134" s="1" t="s">
        <v>471</v>
      </c>
      <c r="AH134" s="1" t="s">
        <v>472</v>
      </c>
      <c r="AI134" s="2">
        <v>2</v>
      </c>
    </row>
    <row r="135" spans="1:35" x14ac:dyDescent="0.25">
      <c r="A135" s="2">
        <v>1</v>
      </c>
      <c r="B135" s="2">
        <v>3</v>
      </c>
      <c r="C135" s="2">
        <v>4</v>
      </c>
      <c r="D135" s="2">
        <v>1</v>
      </c>
      <c r="E135" s="2">
        <v>1.3</v>
      </c>
      <c r="F135" s="2">
        <v>1</v>
      </c>
      <c r="G135" s="2">
        <v>3</v>
      </c>
      <c r="H135" s="2">
        <v>2</v>
      </c>
      <c r="I135" s="2">
        <v>3</v>
      </c>
      <c r="J135" s="2">
        <v>1</v>
      </c>
      <c r="K135" s="2" t="s">
        <v>83</v>
      </c>
      <c r="L135" s="2"/>
      <c r="M135" s="2">
        <v>2</v>
      </c>
      <c r="N135" s="2" t="s">
        <v>34</v>
      </c>
      <c r="O135" s="2">
        <v>3</v>
      </c>
      <c r="P135" s="2">
        <v>2</v>
      </c>
      <c r="Q135" s="2" t="s">
        <v>40</v>
      </c>
      <c r="R135" s="2"/>
      <c r="S135" s="2">
        <v>1</v>
      </c>
      <c r="T135" s="2">
        <v>1</v>
      </c>
      <c r="U135" s="2">
        <v>2</v>
      </c>
      <c r="V135" s="2">
        <v>2</v>
      </c>
      <c r="W135" s="2">
        <v>3</v>
      </c>
      <c r="X135" s="1" t="s">
        <v>65</v>
      </c>
      <c r="Y135" s="2">
        <v>2</v>
      </c>
      <c r="Z135" s="5"/>
      <c r="AA135" s="2">
        <v>2</v>
      </c>
      <c r="AB135" s="2">
        <v>2</v>
      </c>
      <c r="AC135" s="1" t="s">
        <v>54</v>
      </c>
      <c r="AD135" s="2">
        <v>4</v>
      </c>
      <c r="AE135" s="2">
        <v>2</v>
      </c>
      <c r="AF135" s="2"/>
      <c r="AG135" s="1" t="s">
        <v>96</v>
      </c>
      <c r="AH135" s="1" t="s">
        <v>49</v>
      </c>
      <c r="AI135" s="2">
        <v>2</v>
      </c>
    </row>
    <row r="136" spans="1:35" x14ac:dyDescent="0.25">
      <c r="A136" s="2">
        <v>2</v>
      </c>
      <c r="B136" s="2">
        <v>3</v>
      </c>
      <c r="C136" s="2">
        <v>4</v>
      </c>
      <c r="D136" s="2">
        <v>2</v>
      </c>
      <c r="E136" s="2">
        <v>2.2999999999999998</v>
      </c>
      <c r="F136" s="2">
        <v>1</v>
      </c>
      <c r="G136" s="2">
        <v>4</v>
      </c>
      <c r="H136" s="2">
        <v>2</v>
      </c>
      <c r="I136" s="2">
        <v>3</v>
      </c>
      <c r="J136" s="2">
        <v>1</v>
      </c>
      <c r="K136" s="2">
        <v>5.9</v>
      </c>
      <c r="L136" s="2"/>
      <c r="M136" s="2">
        <v>1</v>
      </c>
      <c r="N136" s="2"/>
      <c r="O136" s="2">
        <v>3</v>
      </c>
      <c r="P136" s="2">
        <v>3</v>
      </c>
      <c r="Q136" s="2">
        <v>1.2</v>
      </c>
      <c r="R136" s="2"/>
      <c r="S136" s="2">
        <v>2</v>
      </c>
      <c r="T136" s="2">
        <v>3</v>
      </c>
      <c r="U136" s="2">
        <v>2</v>
      </c>
      <c r="V136" s="2">
        <v>2</v>
      </c>
      <c r="W136" s="2">
        <v>1</v>
      </c>
      <c r="X136" s="1" t="s">
        <v>473</v>
      </c>
      <c r="Y136" s="2">
        <v>2</v>
      </c>
      <c r="Z136" s="5" t="s">
        <v>474</v>
      </c>
      <c r="AA136" s="2">
        <v>4</v>
      </c>
      <c r="AB136" s="2">
        <v>1</v>
      </c>
      <c r="AC136" s="1" t="s">
        <v>80</v>
      </c>
      <c r="AD136" s="2">
        <v>5</v>
      </c>
      <c r="AE136" s="2">
        <v>2</v>
      </c>
      <c r="AF136" s="2"/>
      <c r="AG136" s="1" t="s">
        <v>475</v>
      </c>
      <c r="AH136" s="1" t="s">
        <v>476</v>
      </c>
      <c r="AI136" s="2">
        <v>2</v>
      </c>
    </row>
    <row r="137" spans="1:35" x14ac:dyDescent="0.25">
      <c r="A137" s="2">
        <v>1</v>
      </c>
      <c r="B137" s="2">
        <v>3</v>
      </c>
      <c r="C137" s="2">
        <v>4</v>
      </c>
      <c r="D137" s="2">
        <v>2</v>
      </c>
      <c r="E137" s="2" t="s">
        <v>45</v>
      </c>
      <c r="F137" s="2">
        <v>1</v>
      </c>
      <c r="G137" s="2">
        <v>3</v>
      </c>
      <c r="H137" s="2">
        <v>2</v>
      </c>
      <c r="I137" s="2">
        <v>3</v>
      </c>
      <c r="J137" s="2">
        <v>1</v>
      </c>
      <c r="K137" s="2" t="s">
        <v>408</v>
      </c>
      <c r="L137" s="2"/>
      <c r="M137" s="2">
        <v>2</v>
      </c>
      <c r="N137" s="2" t="s">
        <v>34</v>
      </c>
      <c r="O137" s="2">
        <v>3</v>
      </c>
      <c r="P137" s="2">
        <v>2</v>
      </c>
      <c r="Q137" s="2">
        <v>1.2</v>
      </c>
      <c r="R137" s="2"/>
      <c r="S137" s="2">
        <v>2</v>
      </c>
      <c r="T137" s="2">
        <v>4</v>
      </c>
      <c r="U137" s="2">
        <v>3</v>
      </c>
      <c r="V137" s="2">
        <v>3</v>
      </c>
      <c r="W137" s="2">
        <v>4</v>
      </c>
      <c r="X137" s="1" t="s">
        <v>477</v>
      </c>
      <c r="Y137" s="2">
        <v>2</v>
      </c>
      <c r="Z137" s="5"/>
      <c r="AA137" s="2">
        <v>1</v>
      </c>
      <c r="AB137" s="2">
        <v>2</v>
      </c>
      <c r="AC137" s="1" t="s">
        <v>80</v>
      </c>
      <c r="AD137" s="2">
        <v>5</v>
      </c>
      <c r="AE137" s="2">
        <v>1</v>
      </c>
      <c r="AF137" s="2">
        <v>1</v>
      </c>
      <c r="AG137" s="1" t="s">
        <v>96</v>
      </c>
      <c r="AH137" s="1" t="s">
        <v>478</v>
      </c>
      <c r="AI137" s="2">
        <v>2</v>
      </c>
    </row>
    <row r="138" spans="1:35" x14ac:dyDescent="0.25">
      <c r="A138" s="2">
        <v>2</v>
      </c>
      <c r="B138" s="2">
        <v>3</v>
      </c>
      <c r="C138" s="2">
        <v>4</v>
      </c>
      <c r="D138" s="2">
        <v>1</v>
      </c>
      <c r="E138" s="2" t="s">
        <v>45</v>
      </c>
      <c r="F138" s="2">
        <v>1</v>
      </c>
      <c r="G138" s="2">
        <v>3</v>
      </c>
      <c r="H138" s="2">
        <v>3</v>
      </c>
      <c r="I138" s="2">
        <v>4</v>
      </c>
      <c r="J138" s="2">
        <v>1.5</v>
      </c>
      <c r="K138" s="2" t="s">
        <v>164</v>
      </c>
      <c r="L138" s="2"/>
      <c r="M138" s="2">
        <v>2</v>
      </c>
      <c r="N138" s="2" t="s">
        <v>479</v>
      </c>
      <c r="O138" s="2">
        <v>3</v>
      </c>
      <c r="P138" s="2">
        <v>2</v>
      </c>
      <c r="Q138" s="2" t="s">
        <v>106</v>
      </c>
      <c r="R138" s="2"/>
      <c r="S138" s="2">
        <v>1</v>
      </c>
      <c r="T138" s="2">
        <v>1</v>
      </c>
      <c r="U138" s="2">
        <v>2</v>
      </c>
      <c r="V138" s="2">
        <v>3</v>
      </c>
      <c r="W138" s="2">
        <v>2</v>
      </c>
      <c r="X138" s="1" t="s">
        <v>480</v>
      </c>
      <c r="Y138" s="2">
        <v>4</v>
      </c>
      <c r="Z138" s="5" t="s">
        <v>481</v>
      </c>
      <c r="AA138" s="2">
        <v>2</v>
      </c>
      <c r="AB138" s="2">
        <v>1</v>
      </c>
      <c r="AC138" s="1" t="s">
        <v>482</v>
      </c>
      <c r="AD138" s="2">
        <v>5</v>
      </c>
      <c r="AE138" s="2">
        <v>1</v>
      </c>
      <c r="AF138" s="2">
        <v>1</v>
      </c>
      <c r="AG138" s="1" t="s">
        <v>483</v>
      </c>
      <c r="AH138" s="1" t="s">
        <v>49</v>
      </c>
      <c r="AI138" s="2">
        <v>1</v>
      </c>
    </row>
    <row r="139" spans="1:35" x14ac:dyDescent="0.25">
      <c r="A139" s="2">
        <v>2</v>
      </c>
      <c r="B139" s="2">
        <v>3</v>
      </c>
      <c r="C139" s="2">
        <v>1</v>
      </c>
      <c r="D139" s="2">
        <v>4</v>
      </c>
      <c r="E139" s="2">
        <v>1.3</v>
      </c>
      <c r="F139" s="2">
        <v>1</v>
      </c>
      <c r="G139" s="2">
        <v>4</v>
      </c>
      <c r="H139" s="2">
        <v>4</v>
      </c>
      <c r="I139" s="2">
        <v>2</v>
      </c>
      <c r="J139" s="2">
        <v>1.5</v>
      </c>
      <c r="K139" s="2" t="s">
        <v>427</v>
      </c>
      <c r="L139" s="2" t="s">
        <v>484</v>
      </c>
      <c r="M139" s="2">
        <v>1</v>
      </c>
      <c r="N139" s="2" t="s">
        <v>485</v>
      </c>
      <c r="O139" s="2">
        <v>2</v>
      </c>
      <c r="P139" s="2">
        <v>3</v>
      </c>
      <c r="Q139" s="2" t="s">
        <v>326</v>
      </c>
      <c r="R139" s="2" t="s">
        <v>486</v>
      </c>
      <c r="S139" s="2">
        <v>3</v>
      </c>
      <c r="T139" s="2">
        <v>3</v>
      </c>
      <c r="U139" s="2">
        <v>3</v>
      </c>
      <c r="V139" s="2">
        <v>2</v>
      </c>
      <c r="W139" s="2">
        <v>2</v>
      </c>
      <c r="X139" s="1" t="s">
        <v>487</v>
      </c>
      <c r="Y139" s="2">
        <v>2</v>
      </c>
      <c r="Z139" s="5"/>
      <c r="AA139" s="2">
        <v>4</v>
      </c>
      <c r="AB139" s="2">
        <v>1</v>
      </c>
      <c r="AC139" s="1" t="s">
        <v>488</v>
      </c>
      <c r="AD139" s="2">
        <v>5</v>
      </c>
      <c r="AE139" s="2">
        <v>1</v>
      </c>
      <c r="AF139" s="2">
        <v>1</v>
      </c>
      <c r="AG139" s="1" t="s">
        <v>489</v>
      </c>
      <c r="AH139" s="1" t="s">
        <v>490</v>
      </c>
      <c r="AI139" s="2">
        <v>3</v>
      </c>
    </row>
    <row r="140" spans="1:35" x14ac:dyDescent="0.25">
      <c r="A140" s="2">
        <v>1</v>
      </c>
      <c r="B140" s="2">
        <v>3</v>
      </c>
      <c r="C140" s="2">
        <v>4</v>
      </c>
      <c r="D140" s="2">
        <v>2</v>
      </c>
      <c r="E140" s="2">
        <v>1.3</v>
      </c>
      <c r="F140" s="2">
        <v>1</v>
      </c>
      <c r="G140" s="2">
        <v>4</v>
      </c>
      <c r="H140" s="2">
        <v>4</v>
      </c>
      <c r="I140" s="2">
        <v>3</v>
      </c>
      <c r="J140" s="2" t="s">
        <v>589</v>
      </c>
      <c r="K140" s="2" t="s">
        <v>157</v>
      </c>
      <c r="L140" s="2" t="s">
        <v>191</v>
      </c>
      <c r="M140" s="2">
        <v>1</v>
      </c>
      <c r="N140" s="2" t="s">
        <v>57</v>
      </c>
      <c r="O140" s="2">
        <v>2</v>
      </c>
      <c r="P140" s="2">
        <v>2</v>
      </c>
      <c r="Q140" s="2" t="s">
        <v>97</v>
      </c>
      <c r="R140" s="2"/>
      <c r="S140" s="2">
        <v>1</v>
      </c>
      <c r="T140" s="2">
        <v>2</v>
      </c>
      <c r="U140" s="2">
        <v>2</v>
      </c>
      <c r="V140" s="2">
        <v>3</v>
      </c>
      <c r="W140" s="2">
        <v>1</v>
      </c>
      <c r="X140" s="1" t="s">
        <v>491</v>
      </c>
      <c r="Y140" s="2">
        <v>4</v>
      </c>
      <c r="Z140" s="5" t="s">
        <v>492</v>
      </c>
      <c r="AA140" s="2">
        <v>2</v>
      </c>
      <c r="AB140" s="2">
        <v>1</v>
      </c>
      <c r="AC140" s="1" t="s">
        <v>59</v>
      </c>
      <c r="AD140" s="2">
        <v>3</v>
      </c>
      <c r="AE140" s="2">
        <v>2</v>
      </c>
      <c r="AF140" s="2"/>
      <c r="AG140" s="1" t="s">
        <v>493</v>
      </c>
      <c r="AH140" s="1" t="s">
        <v>494</v>
      </c>
      <c r="AI140" s="2">
        <v>1</v>
      </c>
    </row>
    <row r="141" spans="1:35" x14ac:dyDescent="0.25">
      <c r="A141" s="2">
        <v>1</v>
      </c>
      <c r="B141" s="2">
        <v>3</v>
      </c>
      <c r="C141" s="2">
        <v>3</v>
      </c>
      <c r="D141" s="2">
        <v>2</v>
      </c>
      <c r="E141" s="2">
        <v>2.2999999999999998</v>
      </c>
      <c r="F141" s="2">
        <v>1</v>
      </c>
      <c r="G141" s="2">
        <v>3</v>
      </c>
      <c r="H141" s="2">
        <v>2</v>
      </c>
      <c r="I141" s="2">
        <v>1</v>
      </c>
      <c r="J141" s="2">
        <v>1.5</v>
      </c>
      <c r="K141" s="2" t="s">
        <v>427</v>
      </c>
      <c r="L141" s="2" t="s">
        <v>191</v>
      </c>
      <c r="M141" s="2">
        <v>1</v>
      </c>
      <c r="N141" s="2" t="s">
        <v>495</v>
      </c>
      <c r="O141" s="2">
        <v>3</v>
      </c>
      <c r="P141" s="2">
        <v>5</v>
      </c>
      <c r="Q141" s="2" t="s">
        <v>222</v>
      </c>
      <c r="R141" s="2"/>
      <c r="S141" s="2">
        <v>2</v>
      </c>
      <c r="T141" s="2">
        <v>4</v>
      </c>
      <c r="U141" s="2">
        <v>4</v>
      </c>
      <c r="V141" s="2">
        <v>4</v>
      </c>
      <c r="W141" s="2">
        <v>1</v>
      </c>
      <c r="X141" s="1" t="s">
        <v>496</v>
      </c>
      <c r="Y141" s="2">
        <v>1</v>
      </c>
      <c r="Z141" s="5"/>
      <c r="AA141" s="2">
        <v>4</v>
      </c>
      <c r="AB141" s="2">
        <v>1</v>
      </c>
      <c r="AC141" s="1" t="s">
        <v>80</v>
      </c>
      <c r="AD141" s="2">
        <v>5</v>
      </c>
      <c r="AE141" s="2">
        <v>2</v>
      </c>
      <c r="AF141" s="2"/>
      <c r="AG141" s="1" t="s">
        <v>96</v>
      </c>
      <c r="AH141" s="1" t="s">
        <v>49</v>
      </c>
      <c r="AI141" s="2">
        <v>1</v>
      </c>
    </row>
    <row r="142" spans="1:35" x14ac:dyDescent="0.25">
      <c r="A142" s="2">
        <v>1</v>
      </c>
      <c r="B142" s="2">
        <v>3</v>
      </c>
      <c r="C142" s="2">
        <v>3</v>
      </c>
      <c r="D142" s="2">
        <v>2</v>
      </c>
      <c r="E142" s="2">
        <v>1.3</v>
      </c>
      <c r="F142" s="2">
        <v>1</v>
      </c>
      <c r="G142" s="2">
        <v>3</v>
      </c>
      <c r="H142" s="2">
        <v>1</v>
      </c>
      <c r="I142" s="2">
        <v>2</v>
      </c>
      <c r="J142" s="2" t="s">
        <v>92</v>
      </c>
      <c r="K142" s="2" t="s">
        <v>164</v>
      </c>
      <c r="L142" s="2"/>
      <c r="M142" s="2">
        <v>2</v>
      </c>
      <c r="N142" s="2" t="s">
        <v>34</v>
      </c>
      <c r="O142" s="2">
        <v>4</v>
      </c>
      <c r="P142" s="2">
        <v>2</v>
      </c>
      <c r="Q142" s="2">
        <v>2.5</v>
      </c>
      <c r="R142" s="2"/>
      <c r="S142" s="2">
        <v>3</v>
      </c>
      <c r="T142" s="2">
        <v>2</v>
      </c>
      <c r="U142" s="2">
        <v>2</v>
      </c>
      <c r="V142" s="2">
        <v>1</v>
      </c>
      <c r="W142" s="2">
        <v>2</v>
      </c>
      <c r="X142" s="1" t="s">
        <v>497</v>
      </c>
      <c r="Y142" s="2">
        <v>3</v>
      </c>
      <c r="Z142" s="5" t="s">
        <v>498</v>
      </c>
      <c r="AA142" s="2">
        <v>3</v>
      </c>
      <c r="AB142" s="2">
        <v>3</v>
      </c>
      <c r="AC142" s="1" t="s">
        <v>201</v>
      </c>
      <c r="AD142" s="2">
        <v>5</v>
      </c>
      <c r="AE142" s="2">
        <v>2</v>
      </c>
      <c r="AF142" s="2"/>
      <c r="AG142" s="1" t="s">
        <v>96</v>
      </c>
      <c r="AH142" s="1" t="s">
        <v>49</v>
      </c>
      <c r="AI142" s="2">
        <v>2</v>
      </c>
    </row>
    <row r="143" spans="1:35" x14ac:dyDescent="0.25">
      <c r="A143" s="2">
        <v>1</v>
      </c>
      <c r="B143" s="2">
        <v>3</v>
      </c>
      <c r="C143" s="2">
        <v>4</v>
      </c>
      <c r="D143" s="2">
        <v>1</v>
      </c>
      <c r="E143" s="2">
        <v>2.2999999999999998</v>
      </c>
      <c r="F143" s="2">
        <v>1</v>
      </c>
      <c r="G143" s="2">
        <v>2</v>
      </c>
      <c r="H143" s="2">
        <v>2</v>
      </c>
      <c r="I143" s="2">
        <v>3</v>
      </c>
      <c r="J143" s="2">
        <v>1</v>
      </c>
      <c r="K143" s="2" t="s">
        <v>164</v>
      </c>
      <c r="L143" s="2"/>
      <c r="M143" s="2">
        <v>2</v>
      </c>
      <c r="N143" s="2" t="s">
        <v>499</v>
      </c>
      <c r="O143" s="2">
        <v>3</v>
      </c>
      <c r="P143" s="2">
        <v>5</v>
      </c>
      <c r="Q143" s="2" t="s">
        <v>40</v>
      </c>
      <c r="R143" s="2"/>
      <c r="S143" s="2">
        <v>3</v>
      </c>
      <c r="T143" s="2">
        <v>4</v>
      </c>
      <c r="U143" s="2">
        <v>2</v>
      </c>
      <c r="V143" s="2">
        <v>2</v>
      </c>
      <c r="W143" s="2">
        <v>2</v>
      </c>
      <c r="X143" s="1" t="s">
        <v>65</v>
      </c>
      <c r="Y143" s="2">
        <v>2</v>
      </c>
      <c r="Z143" s="5"/>
      <c r="AA143" s="2">
        <v>3</v>
      </c>
      <c r="AB143" s="2">
        <v>1</v>
      </c>
      <c r="AC143" s="1" t="s">
        <v>114</v>
      </c>
      <c r="AD143" s="2">
        <v>5</v>
      </c>
      <c r="AE143" s="2">
        <v>2</v>
      </c>
      <c r="AF143" s="2"/>
      <c r="AG143" s="1" t="s">
        <v>96</v>
      </c>
      <c r="AH143" s="1" t="s">
        <v>49</v>
      </c>
      <c r="AI143" s="2">
        <v>2</v>
      </c>
    </row>
    <row r="144" spans="1:35" x14ac:dyDescent="0.25">
      <c r="A144" s="2">
        <v>2</v>
      </c>
      <c r="B144" s="2">
        <v>3</v>
      </c>
      <c r="C144" s="2">
        <v>4</v>
      </c>
      <c r="D144" s="2">
        <v>2</v>
      </c>
      <c r="E144" s="2">
        <v>2.2999999999999998</v>
      </c>
      <c r="F144" s="2">
        <v>1</v>
      </c>
      <c r="G144" s="2">
        <v>3</v>
      </c>
      <c r="H144" s="2">
        <v>2</v>
      </c>
      <c r="I144" s="2">
        <v>3</v>
      </c>
      <c r="J144" s="2">
        <v>1</v>
      </c>
      <c r="K144" s="2" t="s">
        <v>500</v>
      </c>
      <c r="L144" s="2" t="s">
        <v>501</v>
      </c>
      <c r="M144" s="2">
        <v>2</v>
      </c>
      <c r="N144" s="2" t="s">
        <v>34</v>
      </c>
      <c r="O144" s="2">
        <v>4</v>
      </c>
      <c r="P144" s="2">
        <v>2</v>
      </c>
      <c r="Q144" s="2" t="s">
        <v>222</v>
      </c>
      <c r="R144" s="2"/>
      <c r="S144" s="2">
        <v>2</v>
      </c>
      <c r="T144" s="2">
        <v>2</v>
      </c>
      <c r="U144" s="2">
        <v>2</v>
      </c>
      <c r="V144" s="2">
        <v>3</v>
      </c>
      <c r="W144" s="2">
        <v>2</v>
      </c>
      <c r="X144" s="1" t="s">
        <v>502</v>
      </c>
      <c r="Y144" s="2">
        <v>2</v>
      </c>
      <c r="Z144" s="5"/>
      <c r="AA144" s="2">
        <v>3</v>
      </c>
      <c r="AB144" s="2">
        <v>3</v>
      </c>
      <c r="AC144" s="1" t="s">
        <v>503</v>
      </c>
      <c r="AD144" s="2">
        <v>5</v>
      </c>
      <c r="AE144" s="2">
        <v>1</v>
      </c>
      <c r="AF144" s="2">
        <v>2</v>
      </c>
      <c r="AG144" s="1" t="s">
        <v>504</v>
      </c>
      <c r="AH144" s="1" t="s">
        <v>505</v>
      </c>
      <c r="AI144" s="2">
        <v>2</v>
      </c>
    </row>
    <row r="145" spans="1:35" x14ac:dyDescent="0.25">
      <c r="A145" s="2">
        <v>2</v>
      </c>
      <c r="B145" s="2">
        <v>3</v>
      </c>
      <c r="C145" s="2">
        <v>2</v>
      </c>
      <c r="D145" s="2">
        <v>4</v>
      </c>
      <c r="E145" s="2">
        <v>2.2999999999999998</v>
      </c>
      <c r="F145" s="2">
        <v>1</v>
      </c>
      <c r="G145" s="2">
        <v>3</v>
      </c>
      <c r="H145" s="2">
        <v>2</v>
      </c>
      <c r="I145" s="2">
        <v>3</v>
      </c>
      <c r="J145" s="2">
        <v>1</v>
      </c>
      <c r="K145" s="2" t="s">
        <v>500</v>
      </c>
      <c r="L145" s="2" t="s">
        <v>501</v>
      </c>
      <c r="M145" s="2">
        <v>2</v>
      </c>
      <c r="N145" s="2" t="s">
        <v>34</v>
      </c>
      <c r="O145" s="2">
        <v>4</v>
      </c>
      <c r="P145" s="2">
        <v>3</v>
      </c>
      <c r="Q145" s="2" t="s">
        <v>222</v>
      </c>
      <c r="R145" s="2"/>
      <c r="S145" s="2">
        <v>2</v>
      </c>
      <c r="T145" s="2">
        <v>3</v>
      </c>
      <c r="U145" s="2">
        <v>3</v>
      </c>
      <c r="V145" s="2">
        <v>3</v>
      </c>
      <c r="W145" s="2">
        <v>1</v>
      </c>
      <c r="X145" s="1" t="s">
        <v>506</v>
      </c>
      <c r="Y145" s="2">
        <v>2</v>
      </c>
      <c r="Z145" s="5"/>
      <c r="AA145" s="2">
        <v>3</v>
      </c>
      <c r="AB145" s="2">
        <v>1</v>
      </c>
      <c r="AC145" s="1" t="s">
        <v>272</v>
      </c>
      <c r="AD145" s="2">
        <v>4</v>
      </c>
      <c r="AE145" s="2">
        <v>1</v>
      </c>
      <c r="AF145" s="2">
        <v>1</v>
      </c>
      <c r="AG145" s="1" t="s">
        <v>507</v>
      </c>
      <c r="AH145" s="1" t="s">
        <v>508</v>
      </c>
      <c r="AI145" s="2">
        <v>2</v>
      </c>
    </row>
    <row r="146" spans="1:35" x14ac:dyDescent="0.25">
      <c r="A146" s="2">
        <v>2</v>
      </c>
      <c r="B146" s="2">
        <v>3</v>
      </c>
      <c r="C146" s="2">
        <v>4</v>
      </c>
      <c r="D146" s="2">
        <v>1</v>
      </c>
      <c r="E146" s="2">
        <v>2.2999999999999998</v>
      </c>
      <c r="F146" s="2">
        <v>1</v>
      </c>
      <c r="G146" s="2">
        <v>3</v>
      </c>
      <c r="H146" s="2">
        <v>2</v>
      </c>
      <c r="I146" s="2">
        <v>3</v>
      </c>
      <c r="J146" s="2">
        <v>1.5</v>
      </c>
      <c r="K146" s="2">
        <v>1.6</v>
      </c>
      <c r="L146" s="2"/>
      <c r="M146" s="2">
        <v>1</v>
      </c>
      <c r="N146" s="2" t="s">
        <v>34</v>
      </c>
      <c r="O146" s="2">
        <v>3</v>
      </c>
      <c r="P146" s="2">
        <v>2</v>
      </c>
      <c r="Q146" s="2" t="s">
        <v>35</v>
      </c>
      <c r="R146" s="2"/>
      <c r="S146" s="2">
        <v>1</v>
      </c>
      <c r="T146" s="2">
        <v>1</v>
      </c>
      <c r="U146" s="2">
        <v>2</v>
      </c>
      <c r="V146" s="2">
        <v>2</v>
      </c>
      <c r="W146" s="2">
        <v>2</v>
      </c>
      <c r="X146" s="1" t="s">
        <v>65</v>
      </c>
      <c r="Y146" s="2">
        <v>1</v>
      </c>
      <c r="Z146" s="5"/>
      <c r="AA146" s="2">
        <v>3</v>
      </c>
      <c r="AB146" s="2">
        <v>1</v>
      </c>
      <c r="AC146" s="1" t="s">
        <v>509</v>
      </c>
      <c r="AD146" s="2">
        <v>5</v>
      </c>
      <c r="AE146" s="2">
        <v>2</v>
      </c>
      <c r="AF146" s="2"/>
      <c r="AG146" s="1" t="s">
        <v>510</v>
      </c>
      <c r="AH146" s="1" t="s">
        <v>49</v>
      </c>
      <c r="AI146" s="2">
        <v>1</v>
      </c>
    </row>
    <row r="147" spans="1:35" x14ac:dyDescent="0.25">
      <c r="A147" s="2">
        <v>2</v>
      </c>
      <c r="B147" s="2">
        <v>3</v>
      </c>
      <c r="C147" s="2">
        <v>4</v>
      </c>
      <c r="D147" s="2">
        <v>1</v>
      </c>
      <c r="E147" s="2">
        <v>2.2999999999999998</v>
      </c>
      <c r="F147" s="2">
        <v>1</v>
      </c>
      <c r="G147" s="2">
        <v>4</v>
      </c>
      <c r="H147" s="2">
        <v>4</v>
      </c>
      <c r="I147" s="2">
        <v>3</v>
      </c>
      <c r="J147" s="2">
        <v>1</v>
      </c>
      <c r="K147" s="2">
        <v>6</v>
      </c>
      <c r="L147" s="2"/>
      <c r="M147" s="2">
        <v>1</v>
      </c>
      <c r="N147" s="2" t="s">
        <v>34</v>
      </c>
      <c r="O147" s="2">
        <v>3</v>
      </c>
      <c r="P147" s="2">
        <v>4</v>
      </c>
      <c r="Q147" s="2" t="s">
        <v>222</v>
      </c>
      <c r="R147" s="2"/>
      <c r="S147" s="2">
        <v>1</v>
      </c>
      <c r="T147" s="2">
        <v>2</v>
      </c>
      <c r="U147" s="2">
        <v>2</v>
      </c>
      <c r="V147" s="2">
        <v>2</v>
      </c>
      <c r="W147" s="2">
        <v>1</v>
      </c>
      <c r="X147" s="1" t="s">
        <v>511</v>
      </c>
      <c r="Y147" s="2">
        <v>2</v>
      </c>
      <c r="Z147" s="5"/>
      <c r="AA147" s="2">
        <v>3</v>
      </c>
      <c r="AB147" s="2">
        <v>1</v>
      </c>
      <c r="AC147" s="1" t="s">
        <v>144</v>
      </c>
      <c r="AD147" s="2">
        <v>4</v>
      </c>
      <c r="AE147" s="2">
        <v>2</v>
      </c>
      <c r="AF147" s="2"/>
      <c r="AG147" s="1" t="s">
        <v>96</v>
      </c>
      <c r="AH147" s="1" t="s">
        <v>49</v>
      </c>
      <c r="AI147" s="2">
        <v>2</v>
      </c>
    </row>
    <row r="148" spans="1:35" x14ac:dyDescent="0.25">
      <c r="A148" s="2">
        <v>1</v>
      </c>
      <c r="B148" s="2">
        <v>3</v>
      </c>
      <c r="C148" s="2">
        <v>4</v>
      </c>
      <c r="D148" s="2">
        <v>1</v>
      </c>
      <c r="E148" s="2">
        <v>2.2999999999999998</v>
      </c>
      <c r="F148" s="2">
        <v>1</v>
      </c>
      <c r="G148" s="2">
        <v>3</v>
      </c>
      <c r="H148" s="2">
        <v>2</v>
      </c>
      <c r="I148" s="2">
        <v>3</v>
      </c>
      <c r="J148" s="2">
        <v>1</v>
      </c>
      <c r="K148" s="2">
        <v>1</v>
      </c>
      <c r="L148" s="2"/>
      <c r="M148" s="2">
        <v>2</v>
      </c>
      <c r="N148" s="2" t="s">
        <v>512</v>
      </c>
      <c r="O148" s="2">
        <v>3</v>
      </c>
      <c r="P148" s="2">
        <v>3</v>
      </c>
      <c r="Q148" s="2">
        <v>1.2</v>
      </c>
      <c r="R148" s="2"/>
      <c r="S148" s="2">
        <v>2</v>
      </c>
      <c r="T148" s="2">
        <v>2</v>
      </c>
      <c r="U148" s="2">
        <v>2</v>
      </c>
      <c r="V148" s="2">
        <v>2</v>
      </c>
      <c r="W148" s="2">
        <v>3</v>
      </c>
      <c r="X148" s="1" t="s">
        <v>513</v>
      </c>
      <c r="Y148" s="2">
        <v>1</v>
      </c>
      <c r="Z148" s="5"/>
      <c r="AA148" s="2">
        <v>2</v>
      </c>
      <c r="AB148" s="2">
        <v>2</v>
      </c>
      <c r="AC148" s="1" t="s">
        <v>514</v>
      </c>
      <c r="AD148" s="2">
        <v>3</v>
      </c>
      <c r="AE148" s="2">
        <v>2</v>
      </c>
      <c r="AF148" s="2"/>
      <c r="AG148" s="1" t="s">
        <v>96</v>
      </c>
      <c r="AH148" s="1" t="s">
        <v>515</v>
      </c>
      <c r="AI148" s="2">
        <v>2</v>
      </c>
    </row>
    <row r="149" spans="1:35" x14ac:dyDescent="0.25">
      <c r="A149" s="2">
        <v>2</v>
      </c>
      <c r="B149" s="2">
        <v>3</v>
      </c>
      <c r="C149" s="2">
        <v>4</v>
      </c>
      <c r="D149" s="2">
        <v>2</v>
      </c>
      <c r="E149" s="2">
        <v>2.2999999999999998</v>
      </c>
      <c r="F149" s="2">
        <v>1</v>
      </c>
      <c r="G149" s="2">
        <v>3</v>
      </c>
      <c r="H149" s="2">
        <v>2</v>
      </c>
      <c r="I149" s="2">
        <v>4</v>
      </c>
      <c r="J149" s="2">
        <v>1</v>
      </c>
      <c r="K149" s="2" t="s">
        <v>135</v>
      </c>
      <c r="L149" s="2"/>
      <c r="M149" s="2">
        <v>3</v>
      </c>
      <c r="N149" s="2"/>
      <c r="O149" s="2"/>
      <c r="P149" s="2">
        <v>2</v>
      </c>
      <c r="Q149" s="2" t="s">
        <v>35</v>
      </c>
      <c r="R149" s="2"/>
      <c r="S149" s="2">
        <v>2</v>
      </c>
      <c r="T149" s="2">
        <v>2</v>
      </c>
      <c r="U149" s="2">
        <v>2</v>
      </c>
      <c r="V149" s="2">
        <v>2</v>
      </c>
      <c r="W149" s="2">
        <v>3</v>
      </c>
      <c r="X149" s="1" t="s">
        <v>516</v>
      </c>
      <c r="Y149" s="2">
        <v>2</v>
      </c>
      <c r="Z149" s="5"/>
      <c r="AA149" s="2">
        <v>2</v>
      </c>
      <c r="AB149" s="2">
        <v>1</v>
      </c>
      <c r="AC149" s="1" t="s">
        <v>517</v>
      </c>
      <c r="AD149" s="2">
        <v>3</v>
      </c>
      <c r="AE149" s="2">
        <v>2</v>
      </c>
      <c r="AF149" s="2"/>
      <c r="AG149" s="1" t="s">
        <v>96</v>
      </c>
      <c r="AH149" s="1" t="s">
        <v>49</v>
      </c>
      <c r="AI149" s="2">
        <v>3</v>
      </c>
    </row>
    <row r="150" spans="1:35" x14ac:dyDescent="0.25">
      <c r="A150" s="2">
        <v>2</v>
      </c>
      <c r="B150" s="2">
        <v>3</v>
      </c>
      <c r="C150" s="2">
        <v>4</v>
      </c>
      <c r="D150" s="2">
        <v>1</v>
      </c>
      <c r="E150" s="2">
        <v>2.2999999999999998</v>
      </c>
      <c r="F150" s="2">
        <v>1</v>
      </c>
      <c r="G150" s="2">
        <v>2</v>
      </c>
      <c r="H150" s="2">
        <v>3</v>
      </c>
      <c r="I150" s="2">
        <v>3</v>
      </c>
      <c r="J150" s="2">
        <v>1</v>
      </c>
      <c r="K150" s="2">
        <v>6</v>
      </c>
      <c r="L150" s="2"/>
      <c r="M150" s="2">
        <v>2</v>
      </c>
      <c r="N150" s="2" t="s">
        <v>34</v>
      </c>
      <c r="O150" s="2">
        <v>4</v>
      </c>
      <c r="P150" s="2">
        <v>2</v>
      </c>
      <c r="Q150" s="2" t="s">
        <v>270</v>
      </c>
      <c r="R150" s="2"/>
      <c r="S150" s="2">
        <v>2</v>
      </c>
      <c r="T150" s="2">
        <v>3</v>
      </c>
      <c r="U150" s="2">
        <v>1</v>
      </c>
      <c r="V150" s="2">
        <v>2</v>
      </c>
      <c r="W150" s="2">
        <v>2</v>
      </c>
      <c r="X150" s="1" t="s">
        <v>518</v>
      </c>
      <c r="Y150" s="2">
        <v>1</v>
      </c>
      <c r="Z150" s="5"/>
      <c r="AA150" s="2">
        <v>4</v>
      </c>
      <c r="AB150" s="2">
        <v>2</v>
      </c>
      <c r="AC150" s="1" t="s">
        <v>54</v>
      </c>
      <c r="AD150" s="2">
        <v>3</v>
      </c>
      <c r="AE150" s="2">
        <v>2</v>
      </c>
      <c r="AF150" s="2"/>
      <c r="AG150" s="1" t="s">
        <v>519</v>
      </c>
      <c r="AH150" s="1" t="s">
        <v>520</v>
      </c>
      <c r="AI150" s="2">
        <v>2</v>
      </c>
    </row>
    <row r="151" spans="1:35" x14ac:dyDescent="0.25">
      <c r="A151" s="2">
        <v>2</v>
      </c>
      <c r="B151" s="2">
        <v>3</v>
      </c>
      <c r="C151" s="2">
        <v>2</v>
      </c>
      <c r="D151" s="2">
        <v>2</v>
      </c>
      <c r="E151" s="2">
        <v>2.2999999999999998</v>
      </c>
      <c r="F151" s="2">
        <v>1</v>
      </c>
      <c r="G151" s="2">
        <v>4</v>
      </c>
      <c r="H151" s="2">
        <v>2</v>
      </c>
      <c r="I151" s="2">
        <v>2</v>
      </c>
      <c r="J151" s="2">
        <v>1</v>
      </c>
      <c r="K151" s="2">
        <v>1.6</v>
      </c>
      <c r="L151" s="2"/>
      <c r="M151" s="2">
        <v>1</v>
      </c>
      <c r="N151" s="2" t="s">
        <v>34</v>
      </c>
      <c r="O151" s="2">
        <v>3</v>
      </c>
      <c r="P151" s="2">
        <v>2</v>
      </c>
      <c r="Q151" s="2" t="s">
        <v>106</v>
      </c>
      <c r="R151" s="2"/>
      <c r="S151" s="2">
        <v>1</v>
      </c>
      <c r="T151" s="2">
        <v>3</v>
      </c>
      <c r="U151" s="2">
        <v>3</v>
      </c>
      <c r="V151" s="2">
        <v>1</v>
      </c>
      <c r="W151" s="2">
        <v>1</v>
      </c>
      <c r="X151" s="1" t="s">
        <v>41</v>
      </c>
      <c r="Y151" s="2">
        <v>1</v>
      </c>
      <c r="Z151" s="5"/>
      <c r="AA151" s="2">
        <v>4</v>
      </c>
      <c r="AB151" s="2">
        <v>1</v>
      </c>
      <c r="AC151" s="1" t="s">
        <v>144</v>
      </c>
      <c r="AD151" s="2">
        <v>5</v>
      </c>
      <c r="AE151" s="2">
        <v>1</v>
      </c>
      <c r="AF151" s="2">
        <v>1</v>
      </c>
      <c r="AG151" s="1" t="s">
        <v>521</v>
      </c>
      <c r="AH151" s="1" t="s">
        <v>49</v>
      </c>
      <c r="AI151" s="2">
        <v>1</v>
      </c>
    </row>
    <row r="152" spans="1:35" x14ac:dyDescent="0.25">
      <c r="A152" s="2">
        <v>1</v>
      </c>
      <c r="B152" s="2">
        <v>3</v>
      </c>
      <c r="C152" s="2">
        <v>4</v>
      </c>
      <c r="D152" s="2">
        <v>2</v>
      </c>
      <c r="E152" s="2">
        <v>2.2999999999999998</v>
      </c>
      <c r="F152" s="2">
        <v>1</v>
      </c>
      <c r="G152" s="2">
        <v>4</v>
      </c>
      <c r="H152" s="2">
        <v>3</v>
      </c>
      <c r="I152" s="2">
        <v>3</v>
      </c>
      <c r="J152" s="2">
        <v>1</v>
      </c>
      <c r="K152" s="2" t="s">
        <v>522</v>
      </c>
      <c r="L152" s="2"/>
      <c r="M152" s="2">
        <v>1</v>
      </c>
      <c r="N152" s="2" t="s">
        <v>34</v>
      </c>
      <c r="O152" s="2">
        <v>3</v>
      </c>
      <c r="P152" s="2">
        <v>1</v>
      </c>
      <c r="Q152" s="2">
        <v>6</v>
      </c>
      <c r="R152" s="2"/>
      <c r="S152" s="2">
        <v>2</v>
      </c>
      <c r="T152" s="2">
        <v>2</v>
      </c>
      <c r="U152" s="2">
        <v>2</v>
      </c>
      <c r="V152" s="2">
        <v>2</v>
      </c>
      <c r="W152" s="2">
        <v>1</v>
      </c>
      <c r="X152" s="1" t="s">
        <v>523</v>
      </c>
      <c r="Y152" s="2">
        <v>1</v>
      </c>
      <c r="Z152" s="5"/>
      <c r="AA152" s="2">
        <v>4</v>
      </c>
      <c r="AB152" s="2">
        <v>2</v>
      </c>
      <c r="AC152" s="1" t="s">
        <v>89</v>
      </c>
      <c r="AD152" s="2">
        <v>5</v>
      </c>
      <c r="AE152" s="2">
        <v>2</v>
      </c>
      <c r="AF152" s="2"/>
      <c r="AG152" s="1" t="s">
        <v>96</v>
      </c>
      <c r="AH152" s="1" t="s">
        <v>49</v>
      </c>
      <c r="AI152" s="2">
        <v>2</v>
      </c>
    </row>
    <row r="153" spans="1:35" x14ac:dyDescent="0.25">
      <c r="A153" s="2">
        <v>2</v>
      </c>
      <c r="B153" s="2">
        <v>3</v>
      </c>
      <c r="C153" s="2">
        <v>4</v>
      </c>
      <c r="D153" s="2">
        <v>3</v>
      </c>
      <c r="E153" s="2" t="s">
        <v>33</v>
      </c>
      <c r="F153" s="2">
        <v>1</v>
      </c>
      <c r="G153" s="2">
        <v>4</v>
      </c>
      <c r="H153" s="2">
        <v>2</v>
      </c>
      <c r="I153" s="2">
        <v>2</v>
      </c>
      <c r="J153" s="2">
        <v>1</v>
      </c>
      <c r="K153" s="2" t="s">
        <v>83</v>
      </c>
      <c r="L153" s="2"/>
      <c r="M153" s="2">
        <v>1</v>
      </c>
      <c r="N153" s="2" t="s">
        <v>34</v>
      </c>
      <c r="O153" s="2">
        <v>3</v>
      </c>
      <c r="P153" s="2">
        <v>4</v>
      </c>
      <c r="Q153" s="2">
        <v>1.2</v>
      </c>
      <c r="R153" s="2"/>
      <c r="S153" s="2">
        <v>2</v>
      </c>
      <c r="T153" s="2">
        <v>3</v>
      </c>
      <c r="U153" s="2">
        <v>4</v>
      </c>
      <c r="V153" s="2">
        <v>2</v>
      </c>
      <c r="W153" s="2">
        <v>1</v>
      </c>
      <c r="X153" s="1" t="s">
        <v>524</v>
      </c>
      <c r="Y153" s="2">
        <v>1</v>
      </c>
      <c r="Z153" s="5"/>
      <c r="AA153" s="2">
        <v>4</v>
      </c>
      <c r="AB153" s="2">
        <v>3</v>
      </c>
      <c r="AC153" s="1" t="s">
        <v>133</v>
      </c>
      <c r="AD153" s="2">
        <v>3</v>
      </c>
      <c r="AE153" s="2">
        <v>2</v>
      </c>
      <c r="AF153" s="2"/>
      <c r="AG153" s="1" t="s">
        <v>525</v>
      </c>
      <c r="AH153" s="1" t="s">
        <v>49</v>
      </c>
      <c r="AI153" s="2">
        <v>3</v>
      </c>
    </row>
    <row r="154" spans="1:35" x14ac:dyDescent="0.25">
      <c r="A154" s="2">
        <v>1</v>
      </c>
      <c r="B154" s="2">
        <v>3</v>
      </c>
      <c r="C154" s="2">
        <v>3</v>
      </c>
      <c r="D154" s="2">
        <v>2</v>
      </c>
      <c r="E154" s="2">
        <v>2</v>
      </c>
      <c r="F154" s="2">
        <v>1</v>
      </c>
      <c r="G154" s="2">
        <v>3</v>
      </c>
      <c r="H154" s="2">
        <v>2</v>
      </c>
      <c r="I154" s="2">
        <v>3</v>
      </c>
      <c r="J154" s="2">
        <v>1</v>
      </c>
      <c r="K154" s="2">
        <v>1.9</v>
      </c>
      <c r="L154" s="2"/>
      <c r="M154" s="2">
        <v>4</v>
      </c>
      <c r="N154" s="2"/>
      <c r="O154" s="2"/>
      <c r="P154" s="2">
        <v>3</v>
      </c>
      <c r="Q154" s="2">
        <v>1.2</v>
      </c>
      <c r="R154" s="2"/>
      <c r="S154" s="2">
        <v>1</v>
      </c>
      <c r="T154" s="2">
        <v>2</v>
      </c>
      <c r="U154" s="2">
        <v>2</v>
      </c>
      <c r="V154" s="2">
        <v>2</v>
      </c>
      <c r="W154" s="2">
        <v>1</v>
      </c>
      <c r="X154" s="1" t="s">
        <v>295</v>
      </c>
      <c r="Y154" s="2">
        <v>1</v>
      </c>
      <c r="Z154" s="5"/>
      <c r="AA154" s="2">
        <v>2</v>
      </c>
      <c r="AB154" s="2">
        <v>1</v>
      </c>
      <c r="AC154" s="1" t="s">
        <v>80</v>
      </c>
      <c r="AD154" s="2">
        <v>3</v>
      </c>
      <c r="AE154" s="2">
        <v>1</v>
      </c>
      <c r="AF154" s="2">
        <v>2</v>
      </c>
      <c r="AG154" s="1" t="s">
        <v>526</v>
      </c>
      <c r="AH154" s="1" t="s">
        <v>49</v>
      </c>
      <c r="AI154" s="2">
        <v>1</v>
      </c>
    </row>
    <row r="155" spans="1:35" x14ac:dyDescent="0.25">
      <c r="A155" s="2">
        <v>2</v>
      </c>
      <c r="B155" s="2">
        <v>3</v>
      </c>
      <c r="C155" s="2">
        <v>3</v>
      </c>
      <c r="D155" s="2">
        <v>3</v>
      </c>
      <c r="E155" s="2">
        <v>2.2999999999999998</v>
      </c>
      <c r="F155" s="2">
        <v>1</v>
      </c>
      <c r="G155" s="2">
        <v>3</v>
      </c>
      <c r="H155" s="2">
        <v>3</v>
      </c>
      <c r="I155" s="2">
        <v>2</v>
      </c>
      <c r="J155" s="2">
        <v>1</v>
      </c>
      <c r="K155" s="2">
        <v>6.9</v>
      </c>
      <c r="L155" s="2"/>
      <c r="M155" s="2">
        <v>1</v>
      </c>
      <c r="N155" s="2" t="s">
        <v>34</v>
      </c>
      <c r="O155" s="2">
        <v>3</v>
      </c>
      <c r="P155" s="2">
        <v>2</v>
      </c>
      <c r="Q155" s="2" t="s">
        <v>97</v>
      </c>
      <c r="R155" s="2"/>
      <c r="S155" s="2">
        <v>1</v>
      </c>
      <c r="T155" s="2">
        <v>3</v>
      </c>
      <c r="U155" s="2">
        <v>3</v>
      </c>
      <c r="V155" s="2">
        <v>3</v>
      </c>
      <c r="W155" s="2">
        <v>1</v>
      </c>
      <c r="X155" s="1" t="s">
        <v>50</v>
      </c>
      <c r="Y155" s="2">
        <v>2</v>
      </c>
      <c r="Z155" s="5"/>
      <c r="AA155" s="2">
        <v>4</v>
      </c>
      <c r="AB155" s="2">
        <v>1</v>
      </c>
      <c r="AC155" s="1" t="s">
        <v>268</v>
      </c>
      <c r="AD155" s="2">
        <v>4</v>
      </c>
      <c r="AE155" s="2">
        <v>1</v>
      </c>
      <c r="AF155" s="2">
        <v>1</v>
      </c>
      <c r="AG155" s="1" t="s">
        <v>527</v>
      </c>
      <c r="AH155" s="1" t="s">
        <v>528</v>
      </c>
      <c r="AI155" s="2">
        <v>2</v>
      </c>
    </row>
    <row r="156" spans="1:35" x14ac:dyDescent="0.25">
      <c r="A156" s="2">
        <v>2</v>
      </c>
      <c r="B156" s="2">
        <v>3</v>
      </c>
      <c r="C156" s="2">
        <v>1</v>
      </c>
      <c r="D156" s="2">
        <v>1</v>
      </c>
      <c r="E156" s="2">
        <v>2.2999999999999998</v>
      </c>
      <c r="F156" s="2">
        <v>1</v>
      </c>
      <c r="G156" s="2">
        <v>3</v>
      </c>
      <c r="H156" s="2">
        <v>2</v>
      </c>
      <c r="I156" s="2">
        <v>3</v>
      </c>
      <c r="J156" s="2">
        <v>1</v>
      </c>
      <c r="K156" s="2" t="s">
        <v>83</v>
      </c>
      <c r="L156" s="2"/>
      <c r="M156" s="2">
        <v>1</v>
      </c>
      <c r="N156" s="2" t="s">
        <v>34</v>
      </c>
      <c r="O156" s="2">
        <v>3</v>
      </c>
      <c r="P156" s="2">
        <v>4</v>
      </c>
      <c r="Q156" s="2" t="s">
        <v>97</v>
      </c>
      <c r="R156" s="2"/>
      <c r="S156" s="2">
        <v>1</v>
      </c>
      <c r="T156" s="2">
        <v>2</v>
      </c>
      <c r="U156" s="2">
        <v>1</v>
      </c>
      <c r="V156" s="2">
        <v>2</v>
      </c>
      <c r="W156" s="2">
        <v>3</v>
      </c>
      <c r="X156" s="1" t="s">
        <v>65</v>
      </c>
      <c r="Y156" s="2">
        <v>2</v>
      </c>
      <c r="Z156" s="5"/>
      <c r="AA156" s="2">
        <v>2</v>
      </c>
      <c r="AB156" s="2">
        <v>1</v>
      </c>
      <c r="AC156" s="1" t="s">
        <v>529</v>
      </c>
      <c r="AD156" s="2">
        <v>4</v>
      </c>
      <c r="AE156" s="2">
        <v>1</v>
      </c>
      <c r="AF156" s="2">
        <v>2</v>
      </c>
      <c r="AG156" s="1" t="s">
        <v>530</v>
      </c>
      <c r="AH156" s="1" t="s">
        <v>531</v>
      </c>
      <c r="AI156" s="2">
        <v>2</v>
      </c>
    </row>
    <row r="157" spans="1:35" x14ac:dyDescent="0.25">
      <c r="A157" s="2">
        <v>2</v>
      </c>
      <c r="B157" s="2">
        <v>3</v>
      </c>
      <c r="C157" s="2">
        <v>4</v>
      </c>
      <c r="D157" s="2">
        <v>2</v>
      </c>
      <c r="E157" s="2">
        <v>2.2999999999999998</v>
      </c>
      <c r="F157" s="2">
        <v>1</v>
      </c>
      <c r="G157" s="2">
        <v>3</v>
      </c>
      <c r="H157" s="2">
        <v>2</v>
      </c>
      <c r="I157" s="2">
        <v>3</v>
      </c>
      <c r="J157" s="2">
        <v>1</v>
      </c>
      <c r="K157" s="2" t="s">
        <v>83</v>
      </c>
      <c r="L157" s="2"/>
      <c r="M157" s="2">
        <v>2</v>
      </c>
      <c r="N157" s="2" t="s">
        <v>34</v>
      </c>
      <c r="O157" s="2">
        <v>3</v>
      </c>
      <c r="P157" s="2">
        <v>4</v>
      </c>
      <c r="Q157" s="2" t="s">
        <v>127</v>
      </c>
      <c r="R157" s="2"/>
      <c r="S157" s="2">
        <v>2</v>
      </c>
      <c r="T157" s="2">
        <v>2</v>
      </c>
      <c r="U157" s="2">
        <v>2</v>
      </c>
      <c r="V157" s="2">
        <v>2</v>
      </c>
      <c r="W157" s="2">
        <v>3</v>
      </c>
      <c r="X157" s="1" t="s">
        <v>50</v>
      </c>
      <c r="Y157" s="2">
        <v>2</v>
      </c>
      <c r="Z157" s="5"/>
      <c r="AA157" s="2">
        <v>3</v>
      </c>
      <c r="AB157" s="2">
        <v>3</v>
      </c>
      <c r="AC157" s="1" t="s">
        <v>532</v>
      </c>
      <c r="AD157" s="2">
        <v>3</v>
      </c>
      <c r="AE157" s="2">
        <v>2</v>
      </c>
      <c r="AF157" s="2"/>
      <c r="AG157" s="1" t="s">
        <v>533</v>
      </c>
      <c r="AH157" s="1" t="s">
        <v>534</v>
      </c>
      <c r="AI157" s="2">
        <v>3</v>
      </c>
    </row>
    <row r="158" spans="1:35" x14ac:dyDescent="0.25">
      <c r="A158" s="2">
        <v>2</v>
      </c>
      <c r="B158" s="2">
        <v>3</v>
      </c>
      <c r="C158" s="2">
        <v>4</v>
      </c>
      <c r="D158" s="2">
        <v>1</v>
      </c>
      <c r="E158" s="2">
        <v>2.2999999999999998</v>
      </c>
      <c r="F158" s="2">
        <v>1</v>
      </c>
      <c r="G158" s="2">
        <v>4</v>
      </c>
      <c r="H158" s="2">
        <v>2</v>
      </c>
      <c r="I158" s="2">
        <v>4</v>
      </c>
      <c r="J158" s="2">
        <v>1</v>
      </c>
      <c r="K158" s="2">
        <v>6</v>
      </c>
      <c r="L158" s="2"/>
      <c r="M158" s="2">
        <v>3</v>
      </c>
      <c r="N158" s="2"/>
      <c r="O158" s="2"/>
      <c r="P158" s="2">
        <v>2</v>
      </c>
      <c r="Q158" s="2" t="s">
        <v>40</v>
      </c>
      <c r="R158" s="2"/>
      <c r="S158" s="2">
        <v>2</v>
      </c>
      <c r="T158" s="2">
        <v>3</v>
      </c>
      <c r="U158" s="2">
        <v>2</v>
      </c>
      <c r="V158" s="2">
        <v>2</v>
      </c>
      <c r="W158" s="2">
        <v>1</v>
      </c>
      <c r="X158" s="1" t="s">
        <v>535</v>
      </c>
      <c r="Y158" s="2">
        <v>1</v>
      </c>
      <c r="Z158" s="5"/>
      <c r="AA158" s="2">
        <v>3</v>
      </c>
      <c r="AB158" s="2">
        <v>2</v>
      </c>
      <c r="AC158" s="1" t="s">
        <v>80</v>
      </c>
      <c r="AD158" s="2">
        <v>5</v>
      </c>
      <c r="AE158" s="2">
        <v>2</v>
      </c>
      <c r="AF158" s="2"/>
      <c r="AG158" s="1" t="s">
        <v>536</v>
      </c>
      <c r="AH158" s="1" t="s">
        <v>537</v>
      </c>
      <c r="AI158" s="2">
        <v>2</v>
      </c>
    </row>
    <row r="159" spans="1:35" x14ac:dyDescent="0.25">
      <c r="A159" s="2">
        <v>2</v>
      </c>
      <c r="B159" s="2">
        <v>3</v>
      </c>
      <c r="C159" s="2">
        <v>1</v>
      </c>
      <c r="D159" s="2">
        <v>3</v>
      </c>
      <c r="E159" s="2">
        <v>1.3</v>
      </c>
      <c r="F159" s="2">
        <v>1</v>
      </c>
      <c r="G159" s="2">
        <v>3</v>
      </c>
      <c r="H159" s="2">
        <v>2</v>
      </c>
      <c r="I159" s="2">
        <v>2</v>
      </c>
      <c r="J159" s="2">
        <v>1.5</v>
      </c>
      <c r="K159" s="2">
        <v>1.6</v>
      </c>
      <c r="L159" s="2"/>
      <c r="M159" s="2">
        <v>3</v>
      </c>
      <c r="N159" s="2"/>
      <c r="O159" s="2"/>
      <c r="P159" s="2">
        <v>2</v>
      </c>
      <c r="Q159" s="2" t="s">
        <v>127</v>
      </c>
      <c r="R159" s="2"/>
      <c r="S159" s="2">
        <v>3</v>
      </c>
      <c r="T159" s="2">
        <v>3</v>
      </c>
      <c r="U159" s="2">
        <v>3</v>
      </c>
      <c r="V159" s="2">
        <v>3</v>
      </c>
      <c r="W159" s="2">
        <v>2</v>
      </c>
      <c r="X159" s="1" t="s">
        <v>295</v>
      </c>
      <c r="Y159" s="2">
        <v>2</v>
      </c>
      <c r="Z159" s="5"/>
      <c r="AA159" s="2">
        <v>3</v>
      </c>
      <c r="AB159" s="2">
        <v>3</v>
      </c>
      <c r="AC159" s="1" t="s">
        <v>144</v>
      </c>
      <c r="AD159" s="2">
        <v>5</v>
      </c>
      <c r="AE159" s="2">
        <v>1</v>
      </c>
      <c r="AF159" s="2">
        <v>1</v>
      </c>
      <c r="AG159" s="1" t="s">
        <v>538</v>
      </c>
      <c r="AH159" s="1" t="s">
        <v>49</v>
      </c>
      <c r="AI159" s="2">
        <v>2</v>
      </c>
    </row>
    <row r="160" spans="1:35" x14ac:dyDescent="0.25">
      <c r="A160" s="2">
        <v>2</v>
      </c>
      <c r="B160" s="2">
        <v>3</v>
      </c>
      <c r="C160" s="2">
        <v>2</v>
      </c>
      <c r="D160" s="2">
        <v>2</v>
      </c>
      <c r="E160" s="2" t="s">
        <v>539</v>
      </c>
      <c r="F160" s="2">
        <v>1</v>
      </c>
      <c r="G160" s="2">
        <v>3</v>
      </c>
      <c r="H160" s="2">
        <v>2</v>
      </c>
      <c r="I160" s="2">
        <v>3</v>
      </c>
      <c r="J160" s="2">
        <v>1</v>
      </c>
      <c r="K160" s="2" t="s">
        <v>164</v>
      </c>
      <c r="L160" s="2"/>
      <c r="M160" s="2">
        <v>2</v>
      </c>
      <c r="N160" s="2" t="s">
        <v>34</v>
      </c>
      <c r="O160" s="2">
        <v>3</v>
      </c>
      <c r="P160" s="2">
        <v>2</v>
      </c>
      <c r="Q160" s="2" t="s">
        <v>97</v>
      </c>
      <c r="R160" s="2"/>
      <c r="S160" s="2">
        <v>2</v>
      </c>
      <c r="T160" s="2">
        <v>3</v>
      </c>
      <c r="U160" s="2">
        <v>3</v>
      </c>
      <c r="V160" s="2">
        <v>2</v>
      </c>
      <c r="W160" s="2">
        <v>3</v>
      </c>
      <c r="X160" s="1" t="s">
        <v>65</v>
      </c>
      <c r="Y160" s="2">
        <v>2</v>
      </c>
      <c r="Z160" s="5"/>
      <c r="AA160" s="2">
        <v>3</v>
      </c>
      <c r="AB160" s="2">
        <v>1</v>
      </c>
      <c r="AC160" s="1" t="s">
        <v>154</v>
      </c>
      <c r="AD160" s="2">
        <v>4</v>
      </c>
      <c r="AE160" s="2">
        <v>2</v>
      </c>
      <c r="AF160" s="2"/>
      <c r="AG160" s="1" t="s">
        <v>96</v>
      </c>
      <c r="AH160" s="1" t="s">
        <v>49</v>
      </c>
      <c r="AI160" s="2">
        <v>2</v>
      </c>
    </row>
    <row r="161" spans="1:35" x14ac:dyDescent="0.25">
      <c r="A161" s="2">
        <v>2</v>
      </c>
      <c r="B161" s="2">
        <v>3</v>
      </c>
      <c r="C161" s="2">
        <v>3</v>
      </c>
      <c r="D161" s="2">
        <v>4</v>
      </c>
      <c r="E161" s="2">
        <v>2.2999999999999998</v>
      </c>
      <c r="F161" s="2">
        <v>1</v>
      </c>
      <c r="G161" s="2">
        <v>3</v>
      </c>
      <c r="H161" s="2">
        <v>3</v>
      </c>
      <c r="I161" s="2">
        <v>2</v>
      </c>
      <c r="J161" s="2">
        <v>1</v>
      </c>
      <c r="K161" s="2" t="s">
        <v>83</v>
      </c>
      <c r="L161" s="2"/>
      <c r="M161" s="2">
        <v>2</v>
      </c>
      <c r="N161" s="2" t="s">
        <v>34</v>
      </c>
      <c r="O161" s="2">
        <v>4</v>
      </c>
      <c r="P161" s="2">
        <v>2</v>
      </c>
      <c r="Q161" s="2">
        <v>2.6</v>
      </c>
      <c r="R161" s="2"/>
      <c r="S161" s="2">
        <v>2</v>
      </c>
      <c r="T161" s="2">
        <v>3</v>
      </c>
      <c r="U161" s="2">
        <v>2</v>
      </c>
      <c r="V161" s="2">
        <v>2</v>
      </c>
      <c r="W161" s="2">
        <v>1</v>
      </c>
      <c r="X161" s="1" t="s">
        <v>208</v>
      </c>
      <c r="Y161" s="2">
        <v>2</v>
      </c>
      <c r="Z161" s="5"/>
      <c r="AA161" s="2">
        <v>3</v>
      </c>
      <c r="AB161" s="2">
        <v>1</v>
      </c>
      <c r="AC161" s="1" t="s">
        <v>154</v>
      </c>
      <c r="AD161" s="2">
        <v>4</v>
      </c>
      <c r="AE161" s="2">
        <v>2</v>
      </c>
      <c r="AF161" s="2"/>
      <c r="AG161" s="1" t="s">
        <v>96</v>
      </c>
      <c r="AH161" s="1" t="s">
        <v>49</v>
      </c>
      <c r="AI161" s="2">
        <v>2</v>
      </c>
    </row>
    <row r="162" spans="1:35" x14ac:dyDescent="0.25">
      <c r="A162" s="2">
        <v>1</v>
      </c>
      <c r="B162" s="2">
        <v>3</v>
      </c>
      <c r="C162" s="2">
        <v>4</v>
      </c>
      <c r="D162" s="2">
        <v>1</v>
      </c>
      <c r="E162" s="2">
        <v>1.3</v>
      </c>
      <c r="F162" s="2">
        <v>1</v>
      </c>
      <c r="G162" s="2">
        <v>3</v>
      </c>
      <c r="H162" s="2">
        <v>2</v>
      </c>
      <c r="I162" s="2">
        <v>4</v>
      </c>
      <c r="J162" s="2">
        <v>1</v>
      </c>
      <c r="K162" s="2" t="s">
        <v>83</v>
      </c>
      <c r="L162" s="2"/>
      <c r="M162" s="2">
        <v>2</v>
      </c>
      <c r="N162" s="2" t="s">
        <v>34</v>
      </c>
      <c r="O162" s="2">
        <v>4</v>
      </c>
      <c r="P162" s="2">
        <v>1</v>
      </c>
      <c r="Q162" s="2" t="s">
        <v>324</v>
      </c>
      <c r="R162" s="2"/>
      <c r="S162" s="2">
        <v>1</v>
      </c>
      <c r="T162" s="2">
        <v>2</v>
      </c>
      <c r="U162" s="2">
        <v>2</v>
      </c>
      <c r="V162" s="2">
        <v>2</v>
      </c>
      <c r="W162" s="2">
        <v>3</v>
      </c>
      <c r="X162" s="1" t="s">
        <v>540</v>
      </c>
      <c r="Y162" s="2">
        <v>2</v>
      </c>
      <c r="Z162" s="5"/>
      <c r="AA162" s="2">
        <v>2</v>
      </c>
      <c r="AB162" s="2">
        <v>1</v>
      </c>
      <c r="AC162" s="1" t="s">
        <v>541</v>
      </c>
      <c r="AD162" s="2">
        <v>5</v>
      </c>
      <c r="AE162" s="2">
        <v>2</v>
      </c>
      <c r="AF162" s="2"/>
      <c r="AG162" s="1" t="s">
        <v>96</v>
      </c>
      <c r="AH162" s="1" t="s">
        <v>49</v>
      </c>
      <c r="AI162" s="2">
        <v>1</v>
      </c>
    </row>
    <row r="163" spans="1:35" x14ac:dyDescent="0.25">
      <c r="A163" s="6">
        <v>2</v>
      </c>
      <c r="B163" s="6">
        <v>3</v>
      </c>
      <c r="C163" s="6">
        <v>4</v>
      </c>
      <c r="D163" s="6">
        <v>1</v>
      </c>
      <c r="E163" s="6">
        <v>2</v>
      </c>
      <c r="F163" s="6">
        <v>1</v>
      </c>
      <c r="G163" s="6">
        <v>3</v>
      </c>
      <c r="H163" s="6">
        <v>3</v>
      </c>
      <c r="I163" s="6">
        <v>3</v>
      </c>
      <c r="J163" s="6">
        <v>1</v>
      </c>
      <c r="K163" s="6" t="s">
        <v>375</v>
      </c>
      <c r="L163" s="6"/>
      <c r="M163" s="6">
        <v>2</v>
      </c>
      <c r="N163" s="6" t="s">
        <v>34</v>
      </c>
      <c r="O163" s="6">
        <v>3</v>
      </c>
      <c r="P163" s="6">
        <v>2</v>
      </c>
      <c r="Q163" s="6" t="s">
        <v>127</v>
      </c>
      <c r="R163" s="6"/>
      <c r="S163" s="6">
        <v>2</v>
      </c>
      <c r="T163" s="6">
        <v>2</v>
      </c>
      <c r="U163" s="6">
        <v>2</v>
      </c>
      <c r="V163" s="6">
        <v>2</v>
      </c>
      <c r="W163" s="6">
        <v>2</v>
      </c>
      <c r="X163" s="7" t="s">
        <v>542</v>
      </c>
      <c r="Y163" s="6">
        <v>2</v>
      </c>
      <c r="Z163" s="8"/>
      <c r="AA163" s="6">
        <v>4</v>
      </c>
      <c r="AB163" s="6">
        <v>3</v>
      </c>
      <c r="AC163" s="7" t="s">
        <v>543</v>
      </c>
      <c r="AD163" s="6">
        <v>3</v>
      </c>
      <c r="AE163" s="6">
        <v>2</v>
      </c>
      <c r="AF163" s="6"/>
      <c r="AG163" s="7" t="s">
        <v>96</v>
      </c>
      <c r="AH163" s="7" t="s">
        <v>49</v>
      </c>
      <c r="AI163" s="6">
        <v>2</v>
      </c>
    </row>
    <row r="164" spans="1:35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3"/>
      <c r="Y164" s="12"/>
      <c r="Z164" s="14"/>
      <c r="AA164" s="12"/>
      <c r="AB164" s="12"/>
      <c r="AC164" s="13"/>
      <c r="AD164" s="12"/>
      <c r="AE164" s="12"/>
      <c r="AF164" s="12"/>
      <c r="AG164" s="13"/>
      <c r="AH164" s="13"/>
      <c r="AI164" s="12"/>
    </row>
    <row r="165" spans="1:3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10"/>
      <c r="Y165" s="9"/>
      <c r="Z165" s="11"/>
      <c r="AA165" s="9"/>
      <c r="AB165" s="9"/>
      <c r="AC165" s="10"/>
      <c r="AD165" s="9"/>
      <c r="AE165" s="9"/>
      <c r="AF165" s="9"/>
      <c r="AG165" s="10"/>
      <c r="AH165" s="10"/>
      <c r="AI165" s="9"/>
    </row>
    <row r="166" spans="1:35" x14ac:dyDescent="0.25">
      <c r="A166" s="15" t="s">
        <v>551</v>
      </c>
      <c r="B166" s="15" t="s">
        <v>548</v>
      </c>
      <c r="C166" s="2" t="s">
        <v>553</v>
      </c>
      <c r="D166" s="2" t="s">
        <v>553</v>
      </c>
      <c r="E166" s="2" t="s">
        <v>557</v>
      </c>
      <c r="F166" s="2" t="s">
        <v>561</v>
      </c>
      <c r="G166" s="2" t="s">
        <v>553</v>
      </c>
      <c r="H166" s="2" t="s">
        <v>553</v>
      </c>
      <c r="I166" s="2" t="s">
        <v>562</v>
      </c>
      <c r="J166" s="2" t="s">
        <v>578</v>
      </c>
      <c r="K166" s="2" t="s">
        <v>578</v>
      </c>
      <c r="L166" s="2" t="s">
        <v>592</v>
      </c>
      <c r="M166" s="2" t="s">
        <v>553</v>
      </c>
      <c r="N166" s="2" t="s">
        <v>34</v>
      </c>
      <c r="O166" s="2" t="s">
        <v>562</v>
      </c>
      <c r="P166" s="2" t="s">
        <v>567</v>
      </c>
      <c r="Q166" s="2" t="s">
        <v>595</v>
      </c>
      <c r="R166" s="9"/>
      <c r="S166" s="2" t="s">
        <v>553</v>
      </c>
      <c r="T166" s="2" t="s">
        <v>553</v>
      </c>
      <c r="U166" s="2" t="s">
        <v>553</v>
      </c>
      <c r="V166" s="2" t="s">
        <v>553</v>
      </c>
      <c r="W166" s="2" t="s">
        <v>553</v>
      </c>
      <c r="X166" s="17" t="s">
        <v>593</v>
      </c>
      <c r="Y166" s="2" t="s">
        <v>553</v>
      </c>
      <c r="Z166" s="11"/>
      <c r="AA166" s="2" t="s">
        <v>553</v>
      </c>
      <c r="AB166" s="2" t="s">
        <v>576</v>
      </c>
      <c r="AC166" s="10"/>
      <c r="AD166" s="2" t="s">
        <v>553</v>
      </c>
      <c r="AE166" s="2" t="s">
        <v>553</v>
      </c>
      <c r="AF166" s="2" t="s">
        <v>553</v>
      </c>
      <c r="AG166" s="10"/>
      <c r="AH166" s="10"/>
      <c r="AI166" s="2" t="s">
        <v>573</v>
      </c>
    </row>
    <row r="167" spans="1:35" x14ac:dyDescent="0.25">
      <c r="A167" s="15">
        <f>COUNTIF($A$2:$A$163,1)</f>
        <v>38</v>
      </c>
      <c r="B167" s="15">
        <f>COUNTIF($B$2:$B$163,1)</f>
        <v>52</v>
      </c>
      <c r="C167" s="2">
        <f>COUNTIF($C$2:$C$163,1)</f>
        <v>24</v>
      </c>
      <c r="D167" s="2">
        <f>COUNTIF($D$2:$D$163,1)</f>
        <v>43</v>
      </c>
      <c r="E167" s="2">
        <v>43</v>
      </c>
      <c r="F167" s="2">
        <v>162</v>
      </c>
      <c r="G167" s="2">
        <f>COUNTIF($G$2:$G$163,1)</f>
        <v>2</v>
      </c>
      <c r="H167" s="2">
        <f>COUNTIF($H$2:$H$163,1)</f>
        <v>1</v>
      </c>
      <c r="I167" s="2">
        <f>COUNTIF($I$2:$I$163,1)</f>
        <v>3</v>
      </c>
      <c r="J167" s="2">
        <v>162</v>
      </c>
      <c r="K167" s="2">
        <v>124</v>
      </c>
      <c r="L167" s="2">
        <v>10</v>
      </c>
      <c r="M167" s="2">
        <f>COUNTIF($M$2:$M$163,1)</f>
        <v>49</v>
      </c>
      <c r="N167" s="2">
        <v>107</v>
      </c>
      <c r="O167" s="2">
        <f>COUNTIF($O$2:$O$163,1)</f>
        <v>0</v>
      </c>
      <c r="P167" s="2">
        <f>COUNTIF($P$2:$P$163,1)</f>
        <v>12</v>
      </c>
      <c r="Q167" s="2">
        <v>141</v>
      </c>
      <c r="R167" s="9"/>
      <c r="S167" s="2">
        <f>COUNTIF($S$2:$S$163,1)</f>
        <v>55</v>
      </c>
      <c r="T167" s="2">
        <f>COUNTIF($T$2:$T$163,1)</f>
        <v>13</v>
      </c>
      <c r="U167" s="2">
        <f>COUNTIF($U$2:$U$163,1)</f>
        <v>14</v>
      </c>
      <c r="V167" s="2">
        <f>COUNTIF($V$2:$V$163,1)</f>
        <v>15</v>
      </c>
      <c r="W167" s="2">
        <f>COUNTIF($W$2:$W$163,1)</f>
        <v>69</v>
      </c>
      <c r="X167" s="2">
        <v>101</v>
      </c>
      <c r="Y167" s="2">
        <f>COUNTIF($Y$2:$Y$163,1)</f>
        <v>57</v>
      </c>
      <c r="Z167" s="11"/>
      <c r="AA167" s="2">
        <f>COUNTIF($AA$2:$AA$163,1)</f>
        <v>13</v>
      </c>
      <c r="AB167" s="2">
        <f>COUNTIF($AB$2:$AB$163,1)</f>
        <v>89</v>
      </c>
      <c r="AC167" s="10"/>
      <c r="AD167" s="2">
        <f>COUNTIF($AD$2:$AD$163,1)</f>
        <v>2</v>
      </c>
      <c r="AE167" s="2">
        <f>COUNTIF($AE$2:$AE$163,1)</f>
        <v>45</v>
      </c>
      <c r="AF167" s="2">
        <f>COUNTIF($AF$2:$AF$163,1)</f>
        <v>13</v>
      </c>
      <c r="AG167" s="10"/>
      <c r="AH167" s="10"/>
      <c r="AI167" s="2">
        <f>COUNTIF($AI$2:$AI$163,1)</f>
        <v>52</v>
      </c>
    </row>
    <row r="168" spans="1:35" x14ac:dyDescent="0.25">
      <c r="A168" s="15" t="s">
        <v>550</v>
      </c>
      <c r="B168" s="15" t="s">
        <v>549</v>
      </c>
      <c r="C168" s="2" t="s">
        <v>554</v>
      </c>
      <c r="D168" s="2" t="s">
        <v>554</v>
      </c>
      <c r="E168" s="2" t="s">
        <v>558</v>
      </c>
      <c r="F168" s="9"/>
      <c r="G168" s="2" t="s">
        <v>554</v>
      </c>
      <c r="H168" s="2" t="s">
        <v>554</v>
      </c>
      <c r="I168" s="2" t="s">
        <v>563</v>
      </c>
      <c r="J168" s="2" t="s">
        <v>579</v>
      </c>
      <c r="K168" s="2" t="s">
        <v>579</v>
      </c>
      <c r="L168" s="2" t="s">
        <v>591</v>
      </c>
      <c r="M168" s="2" t="s">
        <v>554</v>
      </c>
      <c r="N168" s="2" t="s">
        <v>590</v>
      </c>
      <c r="O168" s="2" t="s">
        <v>563</v>
      </c>
      <c r="P168" s="2" t="s">
        <v>568</v>
      </c>
      <c r="Q168" s="2" t="s">
        <v>596</v>
      </c>
      <c r="R168" s="9"/>
      <c r="S168" s="2" t="s">
        <v>554</v>
      </c>
      <c r="T168" s="2" t="s">
        <v>554</v>
      </c>
      <c r="U168" s="2" t="s">
        <v>554</v>
      </c>
      <c r="V168" s="2" t="s">
        <v>554</v>
      </c>
      <c r="W168" s="2" t="s">
        <v>554</v>
      </c>
      <c r="X168" s="17" t="s">
        <v>594</v>
      </c>
      <c r="Y168" s="2" t="s">
        <v>554</v>
      </c>
      <c r="Z168" s="11"/>
      <c r="AA168" s="2" t="s">
        <v>554</v>
      </c>
      <c r="AB168" s="2" t="s">
        <v>577</v>
      </c>
      <c r="AC168" s="10"/>
      <c r="AD168" s="2" t="s">
        <v>554</v>
      </c>
      <c r="AE168" s="2" t="s">
        <v>556</v>
      </c>
      <c r="AF168" s="2" t="s">
        <v>554</v>
      </c>
      <c r="AG168" s="10"/>
      <c r="AH168" s="10"/>
      <c r="AI168" s="2" t="s">
        <v>574</v>
      </c>
    </row>
    <row r="169" spans="1:35" x14ac:dyDescent="0.25">
      <c r="A169" s="15">
        <f>COUNTIF($A$2:$A$163,2)</f>
        <v>124</v>
      </c>
      <c r="B169" s="15">
        <f>COUNTIF($B$2:$B$163,2)</f>
        <v>58</v>
      </c>
      <c r="C169" s="2">
        <f>COUNTIF($C$2:$C$163,2)</f>
        <v>23</v>
      </c>
      <c r="D169" s="2">
        <f>COUNTIF($D$2:$D$163,2)</f>
        <v>88</v>
      </c>
      <c r="E169" s="2">
        <v>131</v>
      </c>
      <c r="F169" s="9"/>
      <c r="G169" s="2">
        <f>COUNTIF($G$2:$G$163,2)</f>
        <v>3</v>
      </c>
      <c r="H169" s="2">
        <f>COUNTIF($H$2:$H$163,2)</f>
        <v>64</v>
      </c>
      <c r="I169" s="2">
        <f>COUNTIF($I$2:$I$163,2)</f>
        <v>44</v>
      </c>
      <c r="J169" s="2">
        <v>0</v>
      </c>
      <c r="K169" s="2">
        <v>1</v>
      </c>
      <c r="L169" s="2">
        <v>5</v>
      </c>
      <c r="M169" s="2">
        <f>COUNTIF($M$2:$M$163,2)</f>
        <v>72</v>
      </c>
      <c r="N169" s="2">
        <v>17</v>
      </c>
      <c r="O169" s="2">
        <f>COUNTIF($O$2:$O$163,2)</f>
        <v>9</v>
      </c>
      <c r="P169" s="2">
        <f>COUNTIF($P$2:$P$163,2)</f>
        <v>64</v>
      </c>
      <c r="Q169" s="2">
        <v>157</v>
      </c>
      <c r="R169" s="9"/>
      <c r="S169" s="2">
        <f>COUNTIF($S$2:$S$163,2)</f>
        <v>95</v>
      </c>
      <c r="T169" s="2">
        <f>COUNTIF($T$2:$T$163,2)</f>
        <v>68</v>
      </c>
      <c r="U169" s="2">
        <f>COUNTIF($U$2:$U$163,2)</f>
        <v>123</v>
      </c>
      <c r="V169" s="2">
        <f>COUNTIF($V$2:$V$163,2)</f>
        <v>107</v>
      </c>
      <c r="W169" s="2">
        <f>COUNTIF($W$2:$W$163,2)</f>
        <v>47</v>
      </c>
      <c r="X169" s="6">
        <v>158</v>
      </c>
      <c r="Y169" s="2">
        <f>COUNTIF($Y$2:$Y$163,2)</f>
        <v>78</v>
      </c>
      <c r="Z169" s="11"/>
      <c r="AA169" s="2">
        <f>COUNTIF($AA$2:$AA$163,2)</f>
        <v>53</v>
      </c>
      <c r="AB169" s="2">
        <f>COUNTIF($AB$2:$AB$163,2)</f>
        <v>34</v>
      </c>
      <c r="AC169" s="10"/>
      <c r="AD169" s="2">
        <f>COUNTIF($AD$2:$AD$163,2)</f>
        <v>13</v>
      </c>
      <c r="AE169" s="2">
        <f>COUNTIF($AE$2:$AE$163,2)</f>
        <v>117</v>
      </c>
      <c r="AF169" s="2">
        <f>COUNTIF($AF$2:$AF$163,2)</f>
        <v>18</v>
      </c>
      <c r="AG169" s="10"/>
      <c r="AH169" s="10"/>
      <c r="AI169" s="2">
        <f>COUNTIF($AI$2:$AI$163,2)</f>
        <v>94</v>
      </c>
    </row>
    <row r="170" spans="1:35" x14ac:dyDescent="0.25">
      <c r="A170" s="9"/>
      <c r="B170" s="15" t="s">
        <v>552</v>
      </c>
      <c r="C170" s="2" t="s">
        <v>555</v>
      </c>
      <c r="D170" s="2" t="s">
        <v>555</v>
      </c>
      <c r="E170" s="2" t="s">
        <v>559</v>
      </c>
      <c r="F170" s="9"/>
      <c r="G170" s="2" t="s">
        <v>555</v>
      </c>
      <c r="H170" s="2" t="s">
        <v>555</v>
      </c>
      <c r="I170" s="2" t="s">
        <v>564</v>
      </c>
      <c r="J170" s="2" t="s">
        <v>580</v>
      </c>
      <c r="K170" s="2" t="s">
        <v>580</v>
      </c>
      <c r="L170" s="9"/>
      <c r="M170" s="2" t="s">
        <v>555</v>
      </c>
      <c r="N170" s="2" t="s">
        <v>248</v>
      </c>
      <c r="O170" s="2" t="s">
        <v>564</v>
      </c>
      <c r="P170" s="2" t="s">
        <v>569</v>
      </c>
      <c r="Q170" s="2" t="s">
        <v>597</v>
      </c>
      <c r="R170" s="9"/>
      <c r="S170" s="2" t="s">
        <v>555</v>
      </c>
      <c r="T170" s="2" t="s">
        <v>555</v>
      </c>
      <c r="U170" s="2" t="s">
        <v>555</v>
      </c>
      <c r="V170" s="2" t="s">
        <v>555</v>
      </c>
      <c r="W170" s="15" t="s">
        <v>555</v>
      </c>
      <c r="X170" s="21"/>
      <c r="Y170" s="19" t="s">
        <v>555</v>
      </c>
      <c r="Z170" s="11"/>
      <c r="AA170" s="2" t="s">
        <v>555</v>
      </c>
      <c r="AB170" s="2" t="s">
        <v>575</v>
      </c>
      <c r="AC170" s="10"/>
      <c r="AD170" s="15" t="s">
        <v>569</v>
      </c>
      <c r="AE170" s="16"/>
      <c r="AF170" s="2" t="s">
        <v>569</v>
      </c>
      <c r="AG170" s="10"/>
      <c r="AH170" s="10"/>
      <c r="AI170" s="2" t="s">
        <v>575</v>
      </c>
    </row>
    <row r="171" spans="1:35" x14ac:dyDescent="0.25">
      <c r="A171" s="9"/>
      <c r="B171" s="15">
        <f>COUNTIF($B$2:$B$163,3)</f>
        <v>52</v>
      </c>
      <c r="C171" s="2">
        <f>COUNTIF($C$2:$C$163,3)</f>
        <v>41</v>
      </c>
      <c r="D171" s="2">
        <f>COUNTIF($D$2:$D$163,3)</f>
        <v>25</v>
      </c>
      <c r="E171" s="2">
        <v>135</v>
      </c>
      <c r="F171" s="9"/>
      <c r="G171" s="2">
        <f>COUNTIF($G$2:$G$163,3)</f>
        <v>96</v>
      </c>
      <c r="H171" s="2">
        <f>COUNTIF($H$2:$H$163,3)</f>
        <v>76</v>
      </c>
      <c r="I171" s="2">
        <f>COUNTIF($I$2:$I$163,3)</f>
        <v>92</v>
      </c>
      <c r="J171" s="2">
        <v>1</v>
      </c>
      <c r="K171" s="2">
        <v>0</v>
      </c>
      <c r="L171" s="9"/>
      <c r="M171" s="2">
        <f>COUNTIF($M$2:$M$163,3)</f>
        <v>17</v>
      </c>
      <c r="N171" s="2">
        <v>6</v>
      </c>
      <c r="O171" s="2">
        <f>COUNTIF($O$2:$O$163,3)</f>
        <v>85</v>
      </c>
      <c r="P171" s="2">
        <f>COUNTIF($P$2:$P$163,3)</f>
        <v>41</v>
      </c>
      <c r="Q171" s="2">
        <v>82</v>
      </c>
      <c r="R171" s="9"/>
      <c r="S171" s="2">
        <f>COUNTIF($S$2:$S$163,3)</f>
        <v>12</v>
      </c>
      <c r="T171" s="2">
        <f>COUNTIF($T$2:$T$163,3)</f>
        <v>68</v>
      </c>
      <c r="U171" s="2">
        <f>COUNTIF($U$2:$U$163,3)</f>
        <v>21</v>
      </c>
      <c r="V171" s="2">
        <f>COUNTIF($V$2:$V$163,3)</f>
        <v>36</v>
      </c>
      <c r="W171" s="15">
        <f>COUNTIF($W$2:$W$163,3)</f>
        <v>39</v>
      </c>
      <c r="X171" s="20"/>
      <c r="Y171" s="19">
        <f>COUNTIF($Y$2:$Y$163,3)</f>
        <v>18</v>
      </c>
      <c r="Z171" s="11"/>
      <c r="AA171" s="2">
        <f>COUNTIF($AA$2:$AA$163,3)</f>
        <v>66</v>
      </c>
      <c r="AB171" s="2">
        <f>COUNTIF($AB$2:$AB$163,3)</f>
        <v>39</v>
      </c>
      <c r="AC171" s="10"/>
      <c r="AD171" s="2">
        <f>COUNTIF($AD$2:$AD$163,3)</f>
        <v>21</v>
      </c>
      <c r="AE171" s="16"/>
      <c r="AF171" s="2">
        <f>COUNTIF($AF$2:$AF$163,3)</f>
        <v>5</v>
      </c>
      <c r="AG171" s="10"/>
      <c r="AH171" s="10"/>
      <c r="AI171" s="2">
        <f>COUNTIF($AI$2:$AI$163,3)</f>
        <v>16</v>
      </c>
    </row>
    <row r="172" spans="1:35" x14ac:dyDescent="0.25">
      <c r="A172" s="9"/>
      <c r="B172" s="9"/>
      <c r="C172" s="2" t="s">
        <v>556</v>
      </c>
      <c r="D172" s="2" t="s">
        <v>556</v>
      </c>
      <c r="E172" s="2" t="s">
        <v>560</v>
      </c>
      <c r="F172" s="9"/>
      <c r="G172" s="2" t="s">
        <v>556</v>
      </c>
      <c r="H172" s="2" t="s">
        <v>556</v>
      </c>
      <c r="I172" s="2" t="s">
        <v>565</v>
      </c>
      <c r="J172" s="2" t="s">
        <v>581</v>
      </c>
      <c r="K172" s="2" t="s">
        <v>581</v>
      </c>
      <c r="L172" s="9"/>
      <c r="M172" s="2" t="s">
        <v>556</v>
      </c>
      <c r="N172" s="2" t="s">
        <v>591</v>
      </c>
      <c r="O172" s="2" t="s">
        <v>565</v>
      </c>
      <c r="P172" s="2" t="s">
        <v>570</v>
      </c>
      <c r="Q172" s="2" t="s">
        <v>598</v>
      </c>
      <c r="R172" s="9"/>
      <c r="S172" s="2" t="s">
        <v>556</v>
      </c>
      <c r="T172" s="2" t="s">
        <v>556</v>
      </c>
      <c r="U172" s="2" t="s">
        <v>556</v>
      </c>
      <c r="V172" s="2" t="s">
        <v>556</v>
      </c>
      <c r="W172" s="2" t="s">
        <v>556</v>
      </c>
      <c r="X172" s="10"/>
      <c r="Y172" s="2" t="s">
        <v>556</v>
      </c>
      <c r="Z172" s="11"/>
      <c r="AA172" s="2" t="s">
        <v>556</v>
      </c>
      <c r="AB172" s="9"/>
      <c r="AC172" s="10"/>
      <c r="AD172" s="15" t="s">
        <v>572</v>
      </c>
      <c r="AE172" s="16"/>
      <c r="AF172" s="2" t="s">
        <v>572</v>
      </c>
      <c r="AG172" s="10"/>
      <c r="AH172" s="10"/>
      <c r="AI172" s="9"/>
    </row>
    <row r="173" spans="1:35" x14ac:dyDescent="0.25">
      <c r="A173" s="9"/>
      <c r="B173" s="9"/>
      <c r="C173" s="2">
        <f>COUNTIF($C$2:$C$163,4)</f>
        <v>74</v>
      </c>
      <c r="D173" s="2">
        <f>COUNTIF($D$2:$D$163,4)</f>
        <v>6</v>
      </c>
      <c r="E173" s="2">
        <v>6</v>
      </c>
      <c r="F173" s="9"/>
      <c r="G173" s="2">
        <f>COUNTIF($G$2:$G$163,4)</f>
        <v>61</v>
      </c>
      <c r="H173" s="2">
        <f>COUNTIF($H$2:$H$163,4)</f>
        <v>21</v>
      </c>
      <c r="I173" s="2">
        <f>COUNTIF($I$2:$I$163,4)</f>
        <v>23</v>
      </c>
      <c r="J173" s="2">
        <v>0</v>
      </c>
      <c r="K173" s="2">
        <v>32</v>
      </c>
      <c r="L173" s="9"/>
      <c r="M173" s="2">
        <f>COUNTIF($M$2:$M$163,4)</f>
        <v>24</v>
      </c>
      <c r="N173" s="2">
        <v>13</v>
      </c>
      <c r="O173" s="2">
        <f>COUNTIF($O$2:$O$163,4)</f>
        <v>27</v>
      </c>
      <c r="P173" s="2">
        <f>COUNTIF($P$2:$P$163,4)</f>
        <v>32</v>
      </c>
      <c r="Q173" s="2">
        <v>0</v>
      </c>
      <c r="R173" s="9"/>
      <c r="S173" s="2">
        <f>COUNTIF($S$2:$S$163,4)</f>
        <v>0</v>
      </c>
      <c r="T173" s="2">
        <f>COUNTIF($T$2:$T$163,4)</f>
        <v>13</v>
      </c>
      <c r="U173" s="2">
        <f>COUNTIF($U$2:$U$163,4)</f>
        <v>4</v>
      </c>
      <c r="V173" s="2">
        <f>COUNTIF($V$2:$V$163,4)</f>
        <v>4</v>
      </c>
      <c r="W173" s="2">
        <f>COUNTIF($W$2:$W$163,4)</f>
        <v>7</v>
      </c>
      <c r="X173" s="10"/>
      <c r="Y173" s="2">
        <f>COUNTIF($Y$2:$Y$163,4)</f>
        <v>9</v>
      </c>
      <c r="Z173" s="11"/>
      <c r="AA173" s="2">
        <f>COUNTIF($AA$2:$AA$163,4)</f>
        <v>30</v>
      </c>
      <c r="AB173" s="9"/>
      <c r="AC173" s="10"/>
      <c r="AD173" s="2">
        <f>COUNTIF($AD$2:$AD$163,4)</f>
        <v>63</v>
      </c>
      <c r="AE173" s="16"/>
      <c r="AF173" s="2">
        <f>COUNTIF($AF$2:$AF$163,4)</f>
        <v>5</v>
      </c>
      <c r="AG173" s="10"/>
      <c r="AH173" s="10"/>
      <c r="AI173" s="9"/>
    </row>
    <row r="174" spans="1:35" x14ac:dyDescent="0.25">
      <c r="A174" s="9"/>
      <c r="B174" s="9"/>
      <c r="C174" s="9"/>
      <c r="D174" s="9"/>
      <c r="E174" s="9"/>
      <c r="F174" s="9"/>
      <c r="G174" s="9"/>
      <c r="H174" s="9"/>
      <c r="I174" s="2" t="s">
        <v>566</v>
      </c>
      <c r="J174" s="2" t="s">
        <v>582</v>
      </c>
      <c r="K174" s="2" t="s">
        <v>582</v>
      </c>
      <c r="L174" s="9"/>
      <c r="M174" s="9"/>
      <c r="N174" s="9"/>
      <c r="O174" s="9"/>
      <c r="P174" s="2" t="s">
        <v>571</v>
      </c>
      <c r="Q174" s="2" t="s">
        <v>599</v>
      </c>
      <c r="R174" s="9"/>
      <c r="S174" s="9"/>
      <c r="T174" s="9"/>
      <c r="U174" s="9"/>
      <c r="V174" s="9"/>
      <c r="W174" s="9"/>
      <c r="X174" s="10"/>
      <c r="Y174" s="9"/>
      <c r="Z174" s="11"/>
      <c r="AA174" s="9"/>
      <c r="AB174" s="9"/>
      <c r="AC174" s="10"/>
      <c r="AD174" s="2" t="s">
        <v>556</v>
      </c>
      <c r="AE174" s="9"/>
      <c r="AF174" s="2" t="s">
        <v>556</v>
      </c>
      <c r="AG174" s="10"/>
      <c r="AH174" s="10"/>
      <c r="AI174" s="9"/>
    </row>
    <row r="175" spans="1:35" x14ac:dyDescent="0.25">
      <c r="A175" s="9"/>
      <c r="B175" s="9"/>
      <c r="C175" s="9"/>
      <c r="D175" s="9"/>
      <c r="E175" s="9"/>
      <c r="F175" s="9"/>
      <c r="G175" s="9"/>
      <c r="H175" s="9"/>
      <c r="I175" s="2">
        <f>COUNTIF($I$2:$I$163,5)</f>
        <v>0</v>
      </c>
      <c r="J175" s="2">
        <v>29</v>
      </c>
      <c r="K175" s="2">
        <v>34</v>
      </c>
      <c r="L175" s="9"/>
      <c r="M175" s="9"/>
      <c r="N175" s="9"/>
      <c r="O175" s="9"/>
      <c r="P175" s="2">
        <f>COUNTIF($P$2:$P$163,5)</f>
        <v>13</v>
      </c>
      <c r="Q175" s="2">
        <v>68</v>
      </c>
      <c r="R175" s="9"/>
      <c r="S175" s="9"/>
      <c r="T175" s="9"/>
      <c r="U175" s="9"/>
      <c r="V175" s="9"/>
      <c r="W175" s="9"/>
      <c r="X175" s="10"/>
      <c r="Y175" s="9"/>
      <c r="Z175" s="11"/>
      <c r="AA175" s="9"/>
      <c r="AB175" s="9"/>
      <c r="AC175" s="10"/>
      <c r="AD175" s="2">
        <f>COUNTIF($AD$2:$AD$163,5)</f>
        <v>63</v>
      </c>
      <c r="AE175" s="9"/>
      <c r="AF175" s="2">
        <f>COUNTIF($AF$2:$AF$163,5)</f>
        <v>4</v>
      </c>
      <c r="AG175" s="10"/>
      <c r="AH175" s="10"/>
      <c r="AI175" s="9"/>
    </row>
    <row r="176" spans="1:35" x14ac:dyDescent="0.25">
      <c r="J176" s="2" t="s">
        <v>583</v>
      </c>
      <c r="K176" s="2" t="s">
        <v>583</v>
      </c>
      <c r="Q176" s="2" t="s">
        <v>600</v>
      </c>
    </row>
    <row r="177" spans="10:17" x14ac:dyDescent="0.25">
      <c r="J177" s="2">
        <v>2</v>
      </c>
      <c r="K177" s="2">
        <v>145</v>
      </c>
      <c r="Q177" s="2">
        <v>75</v>
      </c>
    </row>
    <row r="178" spans="10:17" x14ac:dyDescent="0.25">
      <c r="J178" s="2" t="s">
        <v>584</v>
      </c>
      <c r="K178" s="2" t="s">
        <v>584</v>
      </c>
      <c r="Q178" s="2" t="s">
        <v>587</v>
      </c>
    </row>
    <row r="179" spans="10:17" x14ac:dyDescent="0.25">
      <c r="J179" s="2">
        <v>1</v>
      </c>
      <c r="K179" s="2">
        <v>10</v>
      </c>
      <c r="Q179" s="6">
        <v>3</v>
      </c>
    </row>
    <row r="180" spans="10:17" x14ac:dyDescent="0.25">
      <c r="J180" s="2" t="s">
        <v>585</v>
      </c>
      <c r="K180" s="2" t="s">
        <v>585</v>
      </c>
      <c r="Q180" s="12"/>
    </row>
    <row r="181" spans="10:17" x14ac:dyDescent="0.25">
      <c r="J181" s="2">
        <v>0</v>
      </c>
      <c r="K181" s="2">
        <v>0</v>
      </c>
      <c r="Q181" s="9"/>
    </row>
    <row r="182" spans="10:17" x14ac:dyDescent="0.25">
      <c r="J182" s="2" t="s">
        <v>588</v>
      </c>
      <c r="K182" s="2" t="s">
        <v>586</v>
      </c>
      <c r="Q182" s="9"/>
    </row>
    <row r="183" spans="10:17" x14ac:dyDescent="0.25">
      <c r="J183" s="15">
        <v>1</v>
      </c>
      <c r="K183" s="2">
        <v>75</v>
      </c>
      <c r="Q183" s="9"/>
    </row>
    <row r="184" spans="10:17" x14ac:dyDescent="0.25">
      <c r="J184" s="9"/>
      <c r="K184" s="2" t="s">
        <v>587</v>
      </c>
      <c r="Q184" s="9"/>
    </row>
    <row r="185" spans="10:17" x14ac:dyDescent="0.25">
      <c r="J185" s="9"/>
      <c r="K185" s="2">
        <v>15</v>
      </c>
      <c r="Q185" s="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29CC-AEE0-4D87-A9A2-75F3DAC523FC}">
  <dimension ref="B2:L289"/>
  <sheetViews>
    <sheetView tabSelected="1" topLeftCell="A166" workbookViewId="0">
      <selection activeCell="X172" sqref="X172"/>
    </sheetView>
  </sheetViews>
  <sheetFormatPr defaultRowHeight="15" x14ac:dyDescent="0.25"/>
  <cols>
    <col min="2" max="7" width="10.7109375" customWidth="1"/>
    <col min="11" max="11" width="25.7109375" customWidth="1"/>
    <col min="12" max="12" width="18" customWidth="1"/>
  </cols>
  <sheetData>
    <row r="2" spans="2:12" ht="15.75" thickBot="1" x14ac:dyDescent="0.3"/>
    <row r="3" spans="2:12" ht="39.950000000000003" customHeight="1" thickBot="1" x14ac:dyDescent="0.3">
      <c r="B3" s="30" t="s">
        <v>544</v>
      </c>
      <c r="C3" s="31"/>
      <c r="D3" s="32" t="s">
        <v>601</v>
      </c>
      <c r="E3" s="33"/>
      <c r="F3" s="34" t="s">
        <v>635</v>
      </c>
      <c r="G3" s="35"/>
      <c r="K3" s="24" t="s">
        <v>544</v>
      </c>
      <c r="L3" s="25" t="s">
        <v>634</v>
      </c>
    </row>
    <row r="4" spans="2:12" ht="30" customHeight="1" x14ac:dyDescent="0.25">
      <c r="B4" s="36" t="s">
        <v>545</v>
      </c>
      <c r="C4" s="37"/>
      <c r="D4" s="38">
        <v>38</v>
      </c>
      <c r="E4" s="39"/>
      <c r="F4" s="40">
        <f>D4/$D$6</f>
        <v>0.23456790123456789</v>
      </c>
      <c r="G4" s="41"/>
      <c r="K4" s="26" t="s">
        <v>636</v>
      </c>
      <c r="L4" s="22">
        <f>F4</f>
        <v>0.23456790123456789</v>
      </c>
    </row>
    <row r="5" spans="2:12" ht="30" customHeight="1" thickBot="1" x14ac:dyDescent="0.3">
      <c r="B5" s="42" t="s">
        <v>546</v>
      </c>
      <c r="C5" s="43"/>
      <c r="D5" s="44">
        <v>124</v>
      </c>
      <c r="E5" s="45"/>
      <c r="F5" s="46">
        <f>D5/$D$6</f>
        <v>0.76543209876543206</v>
      </c>
      <c r="G5" s="47"/>
      <c r="K5" s="27" t="s">
        <v>637</v>
      </c>
      <c r="L5" s="23">
        <f>F5</f>
        <v>0.76543209876543206</v>
      </c>
    </row>
    <row r="6" spans="2:12" ht="30" customHeight="1" thickBot="1" x14ac:dyDescent="0.3">
      <c r="B6" s="48" t="s">
        <v>547</v>
      </c>
      <c r="C6" s="49"/>
      <c r="D6" s="50">
        <f>SUM(D4:E5)</f>
        <v>162</v>
      </c>
      <c r="E6" s="51"/>
      <c r="F6" s="52">
        <f>SUM(F4:G5)</f>
        <v>1</v>
      </c>
      <c r="G6" s="53"/>
      <c r="K6" s="9"/>
      <c r="L6" s="28"/>
    </row>
    <row r="7" spans="2:12" x14ac:dyDescent="0.25">
      <c r="K7" s="9"/>
      <c r="L7" s="28"/>
    </row>
    <row r="8" spans="2:12" x14ac:dyDescent="0.25">
      <c r="K8" s="9"/>
      <c r="L8" s="28"/>
    </row>
    <row r="9" spans="2:12" x14ac:dyDescent="0.25">
      <c r="K9" s="9"/>
      <c r="L9" s="28"/>
    </row>
    <row r="10" spans="2:12" x14ac:dyDescent="0.25">
      <c r="K10" s="9"/>
      <c r="L10" s="28"/>
    </row>
    <row r="11" spans="2:12" ht="15.75" customHeight="1" thickBot="1" x14ac:dyDescent="0.3"/>
    <row r="12" spans="2:12" ht="39.950000000000003" customHeight="1" thickBot="1" x14ac:dyDescent="0.3">
      <c r="B12" s="30" t="s">
        <v>602</v>
      </c>
      <c r="C12" s="31"/>
      <c r="D12" s="32" t="s">
        <v>601</v>
      </c>
      <c r="E12" s="33"/>
      <c r="F12" s="34" t="s">
        <v>635</v>
      </c>
      <c r="G12" s="35"/>
      <c r="K12" s="24" t="s">
        <v>602</v>
      </c>
      <c r="L12" s="25" t="s">
        <v>634</v>
      </c>
    </row>
    <row r="13" spans="2:12" ht="30" customHeight="1" x14ac:dyDescent="0.25">
      <c r="B13" s="58" t="s">
        <v>603</v>
      </c>
      <c r="C13" s="59"/>
      <c r="D13" s="38">
        <v>52</v>
      </c>
      <c r="E13" s="39"/>
      <c r="F13" s="40">
        <f>D13/D16</f>
        <v>0.32098765432098764</v>
      </c>
      <c r="G13" s="41"/>
      <c r="K13" s="26" t="s">
        <v>603</v>
      </c>
      <c r="L13" s="22">
        <f>F13</f>
        <v>0.32098765432098764</v>
      </c>
    </row>
    <row r="14" spans="2:12" ht="30" customHeight="1" x14ac:dyDescent="0.25">
      <c r="B14" s="42" t="s">
        <v>604</v>
      </c>
      <c r="C14" s="43"/>
      <c r="D14" s="54">
        <v>58</v>
      </c>
      <c r="E14" s="55"/>
      <c r="F14" s="56">
        <f>D14/D16</f>
        <v>0.35802469135802467</v>
      </c>
      <c r="G14" s="57"/>
      <c r="K14" s="26" t="s">
        <v>604</v>
      </c>
      <c r="L14" s="22">
        <f t="shared" ref="L14:L15" si="0">F14</f>
        <v>0.35802469135802467</v>
      </c>
    </row>
    <row r="15" spans="2:12" ht="30" customHeight="1" thickBot="1" x14ac:dyDescent="0.3">
      <c r="B15" s="60" t="s">
        <v>605</v>
      </c>
      <c r="C15" s="61"/>
      <c r="D15" s="44">
        <v>52</v>
      </c>
      <c r="E15" s="45"/>
      <c r="F15" s="46">
        <f>D15/D16</f>
        <v>0.32098765432098764</v>
      </c>
      <c r="G15" s="47"/>
      <c r="K15" s="27" t="s">
        <v>605</v>
      </c>
      <c r="L15" s="23">
        <f t="shared" si="0"/>
        <v>0.32098765432098764</v>
      </c>
    </row>
    <row r="16" spans="2:12" ht="30" customHeight="1" thickBot="1" x14ac:dyDescent="0.3">
      <c r="B16" s="48" t="s">
        <v>547</v>
      </c>
      <c r="C16" s="49"/>
      <c r="D16" s="50">
        <f>SUM(D13:E15)</f>
        <v>162</v>
      </c>
      <c r="E16" s="51"/>
      <c r="F16" s="52">
        <f>SUM(F13:G15)</f>
        <v>0.99999999999999989</v>
      </c>
      <c r="G16" s="53"/>
    </row>
    <row r="21" spans="2:12" ht="15.75" thickBot="1" x14ac:dyDescent="0.3"/>
    <row r="22" spans="2:12" ht="39.950000000000003" customHeight="1" thickBot="1" x14ac:dyDescent="0.3">
      <c r="B22" s="65" t="s">
        <v>606</v>
      </c>
      <c r="C22" s="66"/>
      <c r="D22" s="32" t="s">
        <v>601</v>
      </c>
      <c r="E22" s="33"/>
      <c r="F22" s="34" t="s">
        <v>635</v>
      </c>
      <c r="G22" s="66"/>
      <c r="K22" s="24" t="s">
        <v>606</v>
      </c>
      <c r="L22" s="25" t="s">
        <v>634</v>
      </c>
    </row>
    <row r="23" spans="2:12" ht="30" customHeight="1" x14ac:dyDescent="0.25">
      <c r="B23" s="58" t="s">
        <v>553</v>
      </c>
      <c r="C23" s="59"/>
      <c r="D23" s="67">
        <f>kodovana_data!C167</f>
        <v>24</v>
      </c>
      <c r="E23" s="68"/>
      <c r="F23" s="40">
        <f>D23/$D$27</f>
        <v>0.14814814814814814</v>
      </c>
      <c r="G23" s="41"/>
      <c r="K23" s="26" t="str">
        <f>B23</f>
        <v>Ano</v>
      </c>
      <c r="L23" s="22">
        <f>F23</f>
        <v>0.14814814814814814</v>
      </c>
    </row>
    <row r="24" spans="2:12" ht="30" customHeight="1" x14ac:dyDescent="0.25">
      <c r="B24" s="42" t="s">
        <v>554</v>
      </c>
      <c r="C24" s="43"/>
      <c r="D24" s="62">
        <f>kodovana_data!C169</f>
        <v>23</v>
      </c>
      <c r="E24" s="63"/>
      <c r="F24" s="56">
        <f t="shared" ref="F24:F26" si="1">D24/$D$27</f>
        <v>0.1419753086419753</v>
      </c>
      <c r="G24" s="57"/>
      <c r="K24" s="26" t="str">
        <f t="shared" ref="K24:K26" si="2">B24</f>
        <v>Spíše ano</v>
      </c>
      <c r="L24" s="22">
        <f t="shared" ref="L24:L26" si="3">F24</f>
        <v>0.1419753086419753</v>
      </c>
    </row>
    <row r="25" spans="2:12" ht="30" customHeight="1" x14ac:dyDescent="0.25">
      <c r="B25" s="42" t="s">
        <v>572</v>
      </c>
      <c r="C25" s="43"/>
      <c r="D25" s="64">
        <f>kodovana_data!C171</f>
        <v>41</v>
      </c>
      <c r="E25" s="63"/>
      <c r="F25" s="56">
        <f t="shared" si="1"/>
        <v>0.25308641975308643</v>
      </c>
      <c r="G25" s="57"/>
      <c r="K25" s="26" t="str">
        <f t="shared" si="2"/>
        <v>Spíše ne</v>
      </c>
      <c r="L25" s="22">
        <f t="shared" si="3"/>
        <v>0.25308641975308643</v>
      </c>
    </row>
    <row r="26" spans="2:12" ht="30" customHeight="1" thickBot="1" x14ac:dyDescent="0.3">
      <c r="B26" s="73" t="s">
        <v>556</v>
      </c>
      <c r="C26" s="74"/>
      <c r="D26" s="75">
        <f>kodovana_data!C173</f>
        <v>74</v>
      </c>
      <c r="E26" s="76"/>
      <c r="F26" s="56">
        <f t="shared" si="1"/>
        <v>0.4567901234567901</v>
      </c>
      <c r="G26" s="57"/>
      <c r="K26" s="27" t="str">
        <f t="shared" si="2"/>
        <v>Ne</v>
      </c>
      <c r="L26" s="23">
        <f t="shared" si="3"/>
        <v>0.4567901234567901</v>
      </c>
    </row>
    <row r="27" spans="2:12" ht="30" customHeight="1" thickBot="1" x14ac:dyDescent="0.3">
      <c r="B27" s="77" t="s">
        <v>547</v>
      </c>
      <c r="C27" s="78"/>
      <c r="D27" s="79">
        <f>SUM(D23:E26)</f>
        <v>162</v>
      </c>
      <c r="E27" s="80"/>
      <c r="F27" s="52">
        <f>SUM(F23:G26)</f>
        <v>1</v>
      </c>
      <c r="G27" s="53"/>
    </row>
    <row r="32" spans="2:12" ht="15.75" thickBot="1" x14ac:dyDescent="0.3"/>
    <row r="33" spans="2:12" ht="39.950000000000003" customHeight="1" thickBot="1" x14ac:dyDescent="0.3">
      <c r="B33" s="65" t="s">
        <v>607</v>
      </c>
      <c r="C33" s="31"/>
      <c r="D33" s="30" t="s">
        <v>601</v>
      </c>
      <c r="E33" s="32"/>
      <c r="F33" s="34" t="s">
        <v>635</v>
      </c>
      <c r="G33" s="35"/>
      <c r="K33" s="29" t="str">
        <f>B33</f>
        <v>Připravenost distanční výuky</v>
      </c>
      <c r="L33" s="25" t="s">
        <v>634</v>
      </c>
    </row>
    <row r="34" spans="2:12" ht="30" customHeight="1" x14ac:dyDescent="0.25">
      <c r="B34" s="36" t="s">
        <v>553</v>
      </c>
      <c r="C34" s="37"/>
      <c r="D34" s="69">
        <f>kodovana_data!D167</f>
        <v>43</v>
      </c>
      <c r="E34" s="70"/>
      <c r="F34" s="71">
        <f>D34/$D$38</f>
        <v>0.26543209876543211</v>
      </c>
      <c r="G34" s="72"/>
      <c r="K34" s="26" t="str">
        <f>B34</f>
        <v>Ano</v>
      </c>
      <c r="L34" s="22">
        <f>F34</f>
        <v>0.26543209876543211</v>
      </c>
    </row>
    <row r="35" spans="2:12" ht="30" customHeight="1" x14ac:dyDescent="0.25">
      <c r="B35" s="42" t="s">
        <v>554</v>
      </c>
      <c r="C35" s="43"/>
      <c r="D35" s="64">
        <f>kodovana_data!D169</f>
        <v>88</v>
      </c>
      <c r="E35" s="63"/>
      <c r="F35" s="56">
        <f t="shared" ref="F35:F37" si="4">D35/$D$38</f>
        <v>0.54320987654320985</v>
      </c>
      <c r="G35" s="57"/>
      <c r="K35" s="26" t="str">
        <f t="shared" ref="K35:K37" si="5">B35</f>
        <v>Spíše ano</v>
      </c>
      <c r="L35" s="22">
        <f t="shared" ref="L35:L37" si="6">F35</f>
        <v>0.54320987654320985</v>
      </c>
    </row>
    <row r="36" spans="2:12" ht="30" customHeight="1" x14ac:dyDescent="0.25">
      <c r="B36" s="42" t="s">
        <v>572</v>
      </c>
      <c r="C36" s="43"/>
      <c r="D36" s="64">
        <f>kodovana_data!D171</f>
        <v>25</v>
      </c>
      <c r="E36" s="63"/>
      <c r="F36" s="56">
        <f t="shared" si="4"/>
        <v>0.15432098765432098</v>
      </c>
      <c r="G36" s="57"/>
      <c r="K36" s="26" t="str">
        <f t="shared" si="5"/>
        <v>Spíše ne</v>
      </c>
      <c r="L36" s="22">
        <f t="shared" si="6"/>
        <v>0.15432098765432098</v>
      </c>
    </row>
    <row r="37" spans="2:12" ht="30" customHeight="1" thickBot="1" x14ac:dyDescent="0.3">
      <c r="B37" s="73" t="s">
        <v>556</v>
      </c>
      <c r="C37" s="74"/>
      <c r="D37" s="75">
        <f>kodovana_data!D173</f>
        <v>6</v>
      </c>
      <c r="E37" s="76"/>
      <c r="F37" s="56">
        <f t="shared" si="4"/>
        <v>3.7037037037037035E-2</v>
      </c>
      <c r="G37" s="57"/>
      <c r="K37" s="27" t="str">
        <f t="shared" si="5"/>
        <v>Ne</v>
      </c>
      <c r="L37" s="23">
        <f t="shared" si="6"/>
        <v>3.7037037037037035E-2</v>
      </c>
    </row>
    <row r="38" spans="2:12" ht="30" customHeight="1" thickBot="1" x14ac:dyDescent="0.3">
      <c r="B38" s="77" t="s">
        <v>547</v>
      </c>
      <c r="C38" s="78"/>
      <c r="D38" s="79">
        <f>SUM(D34:E37)</f>
        <v>162</v>
      </c>
      <c r="E38" s="80"/>
      <c r="F38" s="52">
        <f>SUM(F34:G37)</f>
        <v>1</v>
      </c>
      <c r="G38" s="53"/>
    </row>
    <row r="41" spans="2:12" ht="15.75" thickBot="1" x14ac:dyDescent="0.3"/>
    <row r="42" spans="2:12" ht="39.950000000000003" customHeight="1" thickBot="1" x14ac:dyDescent="0.3">
      <c r="B42" s="65" t="s">
        <v>638</v>
      </c>
      <c r="C42" s="31"/>
      <c r="D42" s="30" t="s">
        <v>608</v>
      </c>
      <c r="E42" s="32"/>
      <c r="F42" s="34" t="s">
        <v>635</v>
      </c>
      <c r="G42" s="35"/>
      <c r="K42" s="29" t="str">
        <f>B42</f>
        <v>Zařízení využitá při distanční výuce</v>
      </c>
      <c r="L42" s="25" t="s">
        <v>634</v>
      </c>
    </row>
    <row r="43" spans="2:12" ht="30" customHeight="1" x14ac:dyDescent="0.25">
      <c r="B43" s="36" t="s">
        <v>557</v>
      </c>
      <c r="C43" s="37"/>
      <c r="D43" s="69">
        <f>kodovana_data!E167</f>
        <v>43</v>
      </c>
      <c r="E43" s="70"/>
      <c r="F43" s="71">
        <f>D43/$D$47</f>
        <v>0.13650793650793649</v>
      </c>
      <c r="G43" s="72"/>
      <c r="K43" s="26" t="str">
        <f>B43</f>
        <v>Počítač</v>
      </c>
      <c r="L43" s="22">
        <f>F43</f>
        <v>0.13650793650793649</v>
      </c>
    </row>
    <row r="44" spans="2:12" ht="30" customHeight="1" x14ac:dyDescent="0.25">
      <c r="B44" s="42" t="s">
        <v>558</v>
      </c>
      <c r="C44" s="43"/>
      <c r="D44" s="64">
        <f>kodovana_data!E169</f>
        <v>131</v>
      </c>
      <c r="E44" s="63"/>
      <c r="F44" s="56">
        <f t="shared" ref="F44:F46" si="7">D44/$D$47</f>
        <v>0.41587301587301589</v>
      </c>
      <c r="G44" s="57"/>
      <c r="K44" s="26" t="str">
        <f t="shared" ref="K44:K46" si="8">B44</f>
        <v>Notebook</v>
      </c>
      <c r="L44" s="22">
        <f t="shared" ref="L44:L46" si="9">F44</f>
        <v>0.41587301587301589</v>
      </c>
    </row>
    <row r="45" spans="2:12" ht="30" customHeight="1" x14ac:dyDescent="0.25">
      <c r="B45" s="42" t="s">
        <v>559</v>
      </c>
      <c r="C45" s="43"/>
      <c r="D45" s="64">
        <f>kodovana_data!E171</f>
        <v>135</v>
      </c>
      <c r="E45" s="63"/>
      <c r="F45" s="56">
        <f t="shared" si="7"/>
        <v>0.42857142857142855</v>
      </c>
      <c r="G45" s="57"/>
      <c r="K45" s="26" t="str">
        <f t="shared" si="8"/>
        <v>Smartphone</v>
      </c>
      <c r="L45" s="22">
        <f t="shared" si="9"/>
        <v>0.42857142857142855</v>
      </c>
    </row>
    <row r="46" spans="2:12" ht="30" customHeight="1" thickBot="1" x14ac:dyDescent="0.3">
      <c r="B46" s="73" t="s">
        <v>560</v>
      </c>
      <c r="C46" s="74"/>
      <c r="D46" s="75">
        <f>kodovana_data!E173</f>
        <v>6</v>
      </c>
      <c r="E46" s="76"/>
      <c r="F46" s="56">
        <f t="shared" si="7"/>
        <v>1.9047619047619049E-2</v>
      </c>
      <c r="G46" s="57"/>
      <c r="K46" s="27" t="str">
        <f t="shared" si="8"/>
        <v>Tablet</v>
      </c>
      <c r="L46" s="23">
        <f t="shared" si="9"/>
        <v>1.9047619047619049E-2</v>
      </c>
    </row>
    <row r="47" spans="2:12" ht="30" customHeight="1" thickBot="1" x14ac:dyDescent="0.3">
      <c r="B47" s="77" t="s">
        <v>547</v>
      </c>
      <c r="C47" s="78"/>
      <c r="D47" s="79">
        <f>SUM(D43:E46)</f>
        <v>315</v>
      </c>
      <c r="E47" s="80"/>
      <c r="F47" s="52">
        <f>SUM(F43:G46)</f>
        <v>1</v>
      </c>
      <c r="G47" s="53"/>
    </row>
    <row r="50" spans="2:12" ht="15.75" thickBot="1" x14ac:dyDescent="0.3"/>
    <row r="51" spans="2:12" ht="39.950000000000003" customHeight="1" thickBot="1" x14ac:dyDescent="0.3">
      <c r="B51" s="65" t="s">
        <v>609</v>
      </c>
      <c r="C51" s="31"/>
      <c r="D51" s="30" t="s">
        <v>601</v>
      </c>
      <c r="E51" s="32"/>
      <c r="F51" s="34" t="s">
        <v>635</v>
      </c>
      <c r="G51" s="35"/>
      <c r="K51" s="29" t="str">
        <f>B51</f>
        <v>Zapnutá webkamera - žáci</v>
      </c>
      <c r="L51" s="25" t="s">
        <v>634</v>
      </c>
    </row>
    <row r="52" spans="2:12" ht="30" customHeight="1" x14ac:dyDescent="0.25">
      <c r="B52" s="36" t="s">
        <v>553</v>
      </c>
      <c r="C52" s="37"/>
      <c r="D52" s="69">
        <f>kodovana_data!G167</f>
        <v>2</v>
      </c>
      <c r="E52" s="70"/>
      <c r="F52" s="71">
        <f>D52/$D$56</f>
        <v>1.2345679012345678E-2</v>
      </c>
      <c r="G52" s="72"/>
      <c r="K52" s="26" t="str">
        <f>B52</f>
        <v>Ano</v>
      </c>
      <c r="L52" s="22">
        <f>F52</f>
        <v>1.2345679012345678E-2</v>
      </c>
    </row>
    <row r="53" spans="2:12" ht="30" customHeight="1" x14ac:dyDescent="0.25">
      <c r="B53" s="42" t="s">
        <v>554</v>
      </c>
      <c r="C53" s="43"/>
      <c r="D53" s="64">
        <f>kodovana_data!G169</f>
        <v>3</v>
      </c>
      <c r="E53" s="63"/>
      <c r="F53" s="56">
        <f t="shared" ref="F53:F55" si="10">D53/$D$56</f>
        <v>1.8518518518518517E-2</v>
      </c>
      <c r="G53" s="57"/>
      <c r="K53" s="26" t="str">
        <f t="shared" ref="K53:K55" si="11">B53</f>
        <v>Spíše ano</v>
      </c>
      <c r="L53" s="22">
        <f t="shared" ref="L53:L55" si="12">F53</f>
        <v>1.8518518518518517E-2</v>
      </c>
    </row>
    <row r="54" spans="2:12" ht="30" customHeight="1" x14ac:dyDescent="0.25">
      <c r="B54" s="42" t="s">
        <v>572</v>
      </c>
      <c r="C54" s="43"/>
      <c r="D54" s="64">
        <f>kodovana_data!G171</f>
        <v>96</v>
      </c>
      <c r="E54" s="63"/>
      <c r="F54" s="56">
        <f t="shared" si="10"/>
        <v>0.59259259259259256</v>
      </c>
      <c r="G54" s="57"/>
      <c r="K54" s="26" t="str">
        <f t="shared" si="11"/>
        <v>Spíše ne</v>
      </c>
      <c r="L54" s="22">
        <f t="shared" si="12"/>
        <v>0.59259259259259256</v>
      </c>
    </row>
    <row r="55" spans="2:12" ht="30" customHeight="1" thickBot="1" x14ac:dyDescent="0.3">
      <c r="B55" s="73" t="s">
        <v>556</v>
      </c>
      <c r="C55" s="74"/>
      <c r="D55" s="75">
        <f>kodovana_data!G173</f>
        <v>61</v>
      </c>
      <c r="E55" s="76"/>
      <c r="F55" s="56">
        <f t="shared" si="10"/>
        <v>0.37654320987654322</v>
      </c>
      <c r="G55" s="57"/>
      <c r="K55" s="27" t="str">
        <f t="shared" si="11"/>
        <v>Ne</v>
      </c>
      <c r="L55" s="23">
        <f t="shared" si="12"/>
        <v>0.37654320987654322</v>
      </c>
    </row>
    <row r="56" spans="2:12" ht="30" customHeight="1" thickBot="1" x14ac:dyDescent="0.3">
      <c r="B56" s="77" t="s">
        <v>547</v>
      </c>
      <c r="C56" s="78"/>
      <c r="D56" s="79">
        <f>SUM(D52:E55)</f>
        <v>162</v>
      </c>
      <c r="E56" s="80"/>
      <c r="F56" s="52">
        <f>SUM(F52:G55)</f>
        <v>1</v>
      </c>
      <c r="G56" s="53"/>
    </row>
    <row r="59" spans="2:12" ht="15.75" thickBot="1" x14ac:dyDescent="0.3"/>
    <row r="60" spans="2:12" ht="39.950000000000003" customHeight="1" thickBot="1" x14ac:dyDescent="0.3">
      <c r="B60" s="65" t="s">
        <v>610</v>
      </c>
      <c r="C60" s="31"/>
      <c r="D60" s="30" t="s">
        <v>601</v>
      </c>
      <c r="E60" s="32"/>
      <c r="F60" s="34" t="s">
        <v>635</v>
      </c>
      <c r="G60" s="35"/>
      <c r="K60" s="29" t="str">
        <f>B60</f>
        <v>Zapnutá webkamera - učitelé</v>
      </c>
      <c r="L60" s="25" t="s">
        <v>634</v>
      </c>
    </row>
    <row r="61" spans="2:12" ht="30" customHeight="1" x14ac:dyDescent="0.25">
      <c r="B61" s="36" t="s">
        <v>553</v>
      </c>
      <c r="C61" s="37"/>
      <c r="D61" s="69">
        <f>kodovana_data!H167</f>
        <v>1</v>
      </c>
      <c r="E61" s="70"/>
      <c r="F61" s="71">
        <f>D61/$D$65</f>
        <v>6.1728395061728392E-3</v>
      </c>
      <c r="G61" s="72"/>
      <c r="K61" s="26" t="str">
        <f>B61</f>
        <v>Ano</v>
      </c>
      <c r="L61" s="22">
        <f>F61</f>
        <v>6.1728395061728392E-3</v>
      </c>
    </row>
    <row r="62" spans="2:12" ht="30" customHeight="1" x14ac:dyDescent="0.25">
      <c r="B62" s="42" t="s">
        <v>554</v>
      </c>
      <c r="C62" s="43"/>
      <c r="D62" s="64">
        <f>kodovana_data!H169</f>
        <v>64</v>
      </c>
      <c r="E62" s="63"/>
      <c r="F62" s="56">
        <f t="shared" ref="F62:F64" si="13">D62/$D$65</f>
        <v>0.39506172839506171</v>
      </c>
      <c r="G62" s="57"/>
      <c r="K62" s="26" t="str">
        <f t="shared" ref="K62:K64" si="14">B62</f>
        <v>Spíše ano</v>
      </c>
      <c r="L62" s="22">
        <f t="shared" ref="L62:L64" si="15">F62</f>
        <v>0.39506172839506171</v>
      </c>
    </row>
    <row r="63" spans="2:12" ht="30" customHeight="1" x14ac:dyDescent="0.25">
      <c r="B63" s="42" t="s">
        <v>572</v>
      </c>
      <c r="C63" s="43"/>
      <c r="D63" s="64">
        <f>kodovana_data!H171</f>
        <v>76</v>
      </c>
      <c r="E63" s="63"/>
      <c r="F63" s="56">
        <f t="shared" si="13"/>
        <v>0.46913580246913578</v>
      </c>
      <c r="G63" s="57"/>
      <c r="K63" s="26" t="str">
        <f t="shared" si="14"/>
        <v>Spíše ne</v>
      </c>
      <c r="L63" s="22">
        <f t="shared" si="15"/>
        <v>0.46913580246913578</v>
      </c>
    </row>
    <row r="64" spans="2:12" ht="30" customHeight="1" thickBot="1" x14ac:dyDescent="0.3">
      <c r="B64" s="73" t="s">
        <v>556</v>
      </c>
      <c r="C64" s="74"/>
      <c r="D64" s="75">
        <f>kodovana_data!H173</f>
        <v>21</v>
      </c>
      <c r="E64" s="76"/>
      <c r="F64" s="56">
        <f t="shared" si="13"/>
        <v>0.12962962962962962</v>
      </c>
      <c r="G64" s="57"/>
      <c r="K64" s="27" t="str">
        <f t="shared" si="14"/>
        <v>Ne</v>
      </c>
      <c r="L64" s="23">
        <f t="shared" si="15"/>
        <v>0.12962962962962962</v>
      </c>
    </row>
    <row r="65" spans="2:12" ht="30" customHeight="1" thickBot="1" x14ac:dyDescent="0.3">
      <c r="B65" s="77" t="s">
        <v>547</v>
      </c>
      <c r="C65" s="78"/>
      <c r="D65" s="79">
        <f>SUM(D61:E64)</f>
        <v>162</v>
      </c>
      <c r="E65" s="80"/>
      <c r="F65" s="52">
        <f>SUM(F61:G64)</f>
        <v>1</v>
      </c>
      <c r="G65" s="53"/>
    </row>
    <row r="68" spans="2:12" ht="15.75" thickBot="1" x14ac:dyDescent="0.3"/>
    <row r="69" spans="2:12" ht="39.950000000000003" customHeight="1" thickBot="1" x14ac:dyDescent="0.3">
      <c r="B69" s="65" t="s">
        <v>611</v>
      </c>
      <c r="C69" s="31"/>
      <c r="D69" s="30" t="s">
        <v>601</v>
      </c>
      <c r="E69" s="32"/>
      <c r="F69" s="34" t="s">
        <v>635</v>
      </c>
      <c r="G69" s="35"/>
      <c r="K69" s="29" t="str">
        <f>B69</f>
        <v>Frekventovanost problémů v komunikaci</v>
      </c>
      <c r="L69" s="25" t="s">
        <v>634</v>
      </c>
    </row>
    <row r="70" spans="2:12" ht="30" customHeight="1" x14ac:dyDescent="0.25">
      <c r="B70" s="36" t="s">
        <v>562</v>
      </c>
      <c r="C70" s="37"/>
      <c r="D70" s="69">
        <f>kodovana_data!I167</f>
        <v>3</v>
      </c>
      <c r="E70" s="70"/>
      <c r="F70" s="71">
        <f>D70/$D$75</f>
        <v>1.8518518518518517E-2</v>
      </c>
      <c r="G70" s="72"/>
      <c r="K70" s="26" t="str">
        <f>B70</f>
        <v>Vždy</v>
      </c>
      <c r="L70" s="22">
        <f>F70</f>
        <v>1.8518518518518517E-2</v>
      </c>
    </row>
    <row r="71" spans="2:12" ht="30" customHeight="1" x14ac:dyDescent="0.25">
      <c r="B71" s="42" t="s">
        <v>563</v>
      </c>
      <c r="C71" s="43"/>
      <c r="D71" s="62">
        <f>kodovana_data!I169</f>
        <v>44</v>
      </c>
      <c r="E71" s="63"/>
      <c r="F71" s="56">
        <f t="shared" ref="F71:F73" si="16">D71/$D$75</f>
        <v>0.27160493827160492</v>
      </c>
      <c r="G71" s="57"/>
      <c r="K71" s="26" t="str">
        <f t="shared" ref="K71:K74" si="17">B71</f>
        <v>Často</v>
      </c>
      <c r="L71" s="22">
        <f t="shared" ref="L71:L74" si="18">F71</f>
        <v>0.27160493827160492</v>
      </c>
    </row>
    <row r="72" spans="2:12" ht="30" customHeight="1" x14ac:dyDescent="0.25">
      <c r="B72" s="42" t="s">
        <v>564</v>
      </c>
      <c r="C72" s="43"/>
      <c r="D72" s="64">
        <f>kodovana_data!I171</f>
        <v>92</v>
      </c>
      <c r="E72" s="63"/>
      <c r="F72" s="56">
        <f t="shared" si="16"/>
        <v>0.5679012345679012</v>
      </c>
      <c r="G72" s="57"/>
      <c r="K72" s="26" t="str">
        <f t="shared" si="17"/>
        <v>Občas</v>
      </c>
      <c r="L72" s="22">
        <f t="shared" si="18"/>
        <v>0.5679012345679012</v>
      </c>
    </row>
    <row r="73" spans="2:12" ht="30" customHeight="1" x14ac:dyDescent="0.25">
      <c r="B73" s="42" t="s">
        <v>565</v>
      </c>
      <c r="C73" s="43"/>
      <c r="D73" s="64">
        <f>kodovana_data!I173</f>
        <v>23</v>
      </c>
      <c r="E73" s="63"/>
      <c r="F73" s="56">
        <f t="shared" si="16"/>
        <v>0.1419753086419753</v>
      </c>
      <c r="G73" s="57"/>
      <c r="K73" s="26" t="str">
        <f>B73</f>
        <v>Zřídka</v>
      </c>
      <c r="L73" s="22">
        <f>F73</f>
        <v>0.1419753086419753</v>
      </c>
    </row>
    <row r="74" spans="2:12" ht="30" customHeight="1" thickBot="1" x14ac:dyDescent="0.3">
      <c r="B74" s="73" t="s">
        <v>566</v>
      </c>
      <c r="C74" s="74"/>
      <c r="D74" s="81">
        <f>kodovana_data!I175</f>
        <v>0</v>
      </c>
      <c r="E74" s="82"/>
      <c r="F74" s="56">
        <f>D74/D75</f>
        <v>0</v>
      </c>
      <c r="G74" s="57"/>
      <c r="K74" s="27" t="str">
        <f t="shared" si="17"/>
        <v>Nikdy</v>
      </c>
      <c r="L74" s="23">
        <f t="shared" si="18"/>
        <v>0</v>
      </c>
    </row>
    <row r="75" spans="2:12" ht="30" customHeight="1" thickBot="1" x14ac:dyDescent="0.3">
      <c r="B75" s="77" t="s">
        <v>547</v>
      </c>
      <c r="C75" s="78"/>
      <c r="D75" s="79">
        <f>SUM(D70:E74)</f>
        <v>162</v>
      </c>
      <c r="E75" s="80"/>
      <c r="F75" s="52">
        <f>SUM(F70:G74)</f>
        <v>0.99999999999999989</v>
      </c>
      <c r="G75" s="53"/>
    </row>
    <row r="78" spans="2:12" ht="15.75" thickBot="1" x14ac:dyDescent="0.3"/>
    <row r="79" spans="2:12" ht="39.950000000000003" customHeight="1" thickBot="1" x14ac:dyDescent="0.3">
      <c r="B79" s="65" t="s">
        <v>612</v>
      </c>
      <c r="C79" s="31"/>
      <c r="D79" s="30" t="s">
        <v>608</v>
      </c>
      <c r="E79" s="32"/>
      <c r="F79" s="34" t="s">
        <v>635</v>
      </c>
      <c r="G79" s="35"/>
      <c r="K79" s="29" t="str">
        <f>B79</f>
        <v>Prostředky využité pro komunikaci s učitelem</v>
      </c>
      <c r="L79" s="25" t="s">
        <v>634</v>
      </c>
    </row>
    <row r="80" spans="2:12" ht="30" customHeight="1" x14ac:dyDescent="0.25">
      <c r="B80" s="36" t="s">
        <v>561</v>
      </c>
      <c r="C80" s="37"/>
      <c r="D80" s="83">
        <f>kodovana_data!J167</f>
        <v>162</v>
      </c>
      <c r="E80" s="84"/>
      <c r="F80" s="71">
        <f>D80/$D$89</f>
        <v>0.82653061224489799</v>
      </c>
      <c r="G80" s="72"/>
      <c r="K80" s="26" t="str">
        <f t="shared" ref="K80:K87" si="19">B80</f>
        <v>MS Teams</v>
      </c>
      <c r="L80" s="22">
        <f>F80</f>
        <v>0.82653061224489799</v>
      </c>
    </row>
    <row r="81" spans="2:12" ht="30" customHeight="1" x14ac:dyDescent="0.25">
      <c r="B81" s="42" t="s">
        <v>579</v>
      </c>
      <c r="C81" s="43"/>
      <c r="D81" s="85">
        <f>kodovana_data!J169</f>
        <v>0</v>
      </c>
      <c r="E81" s="86"/>
      <c r="F81" s="56">
        <v>0</v>
      </c>
      <c r="G81" s="57"/>
      <c r="K81" s="26" t="str">
        <f t="shared" si="19"/>
        <v>Zoom</v>
      </c>
      <c r="L81" s="22" t="s">
        <v>661</v>
      </c>
    </row>
    <row r="82" spans="2:12" ht="30" customHeight="1" x14ac:dyDescent="0.25">
      <c r="B82" s="42" t="s">
        <v>580</v>
      </c>
      <c r="C82" s="43"/>
      <c r="D82" s="85">
        <f>kodovana_data!J171</f>
        <v>1</v>
      </c>
      <c r="E82" s="86"/>
      <c r="F82" s="56">
        <f t="shared" ref="F82:F88" si="20">D82/$D$89</f>
        <v>5.1020408163265302E-3</v>
      </c>
      <c r="G82" s="57"/>
      <c r="K82" s="26" t="str">
        <f>B82</f>
        <v>Google Meet</v>
      </c>
      <c r="L82" s="22">
        <f>F82</f>
        <v>5.1020408163265302E-3</v>
      </c>
    </row>
    <row r="83" spans="2:12" ht="30" customHeight="1" x14ac:dyDescent="0.25">
      <c r="B83" s="42" t="s">
        <v>581</v>
      </c>
      <c r="C83" s="43"/>
      <c r="D83" s="85">
        <f>kodovana_data!J173</f>
        <v>0</v>
      </c>
      <c r="E83" s="86"/>
      <c r="F83" s="56">
        <f t="shared" si="20"/>
        <v>0</v>
      </c>
      <c r="G83" s="57"/>
      <c r="K83" s="26" t="str">
        <f>B83</f>
        <v>Discord</v>
      </c>
      <c r="L83" s="22">
        <f>F83</f>
        <v>0</v>
      </c>
    </row>
    <row r="84" spans="2:12" ht="30" customHeight="1" x14ac:dyDescent="0.25">
      <c r="B84" s="42" t="s">
        <v>613</v>
      </c>
      <c r="C84" s="43"/>
      <c r="D84" s="85">
        <f>kodovana_data!J175</f>
        <v>29</v>
      </c>
      <c r="E84" s="86"/>
      <c r="F84" s="56">
        <f t="shared" si="20"/>
        <v>0.14795918367346939</v>
      </c>
      <c r="G84" s="57"/>
      <c r="K84" s="26" t="str">
        <f>B84</f>
        <v>E-mail</v>
      </c>
      <c r="L84" s="22">
        <f>F84</f>
        <v>0.14795918367346939</v>
      </c>
    </row>
    <row r="85" spans="2:12" ht="30" customHeight="1" x14ac:dyDescent="0.25">
      <c r="B85" s="42" t="s">
        <v>583</v>
      </c>
      <c r="C85" s="43"/>
      <c r="D85" s="85">
        <f>kodovana_data!J177</f>
        <v>2</v>
      </c>
      <c r="E85" s="86"/>
      <c r="F85" s="56">
        <f t="shared" si="20"/>
        <v>1.020408163265306E-2</v>
      </c>
      <c r="G85" s="57"/>
      <c r="K85" s="26" t="str">
        <f>B85</f>
        <v>Facebook (messenger)</v>
      </c>
      <c r="L85" s="22">
        <f>F85</f>
        <v>1.020408163265306E-2</v>
      </c>
    </row>
    <row r="86" spans="2:12" ht="30" customHeight="1" x14ac:dyDescent="0.25">
      <c r="B86" s="42" t="s">
        <v>584</v>
      </c>
      <c r="C86" s="43"/>
      <c r="D86" s="89">
        <f>kodovana_data!J179</f>
        <v>1</v>
      </c>
      <c r="E86" s="86"/>
      <c r="F86" s="56">
        <f t="shared" si="20"/>
        <v>5.1020408163265302E-3</v>
      </c>
      <c r="G86" s="57"/>
      <c r="K86" s="26" t="str">
        <f>B86</f>
        <v>WhatsApp</v>
      </c>
      <c r="L86" s="22">
        <f>F86</f>
        <v>5.1020408163265302E-3</v>
      </c>
    </row>
    <row r="87" spans="2:12" ht="30" customHeight="1" x14ac:dyDescent="0.25">
      <c r="B87" s="42" t="s">
        <v>585</v>
      </c>
      <c r="C87" s="43"/>
      <c r="D87" s="89">
        <f>kodovana_data!J181</f>
        <v>0</v>
      </c>
      <c r="E87" s="86"/>
      <c r="F87" s="56">
        <v>0</v>
      </c>
      <c r="G87" s="57"/>
      <c r="K87" s="26" t="str">
        <f t="shared" si="19"/>
        <v>Skype</v>
      </c>
      <c r="L87" s="22">
        <f t="shared" ref="L87" si="21">F87</f>
        <v>0</v>
      </c>
    </row>
    <row r="88" spans="2:12" ht="30" customHeight="1" thickBot="1" x14ac:dyDescent="0.3">
      <c r="B88" s="73" t="s">
        <v>588</v>
      </c>
      <c r="C88" s="74"/>
      <c r="D88" s="81">
        <f>kodovana_data!J183</f>
        <v>1</v>
      </c>
      <c r="E88" s="82"/>
      <c r="F88" s="56">
        <f t="shared" si="20"/>
        <v>5.1020408163265302E-3</v>
      </c>
      <c r="G88" s="57"/>
      <c r="K88" s="27" t="str">
        <f>B88</f>
        <v>Jiné</v>
      </c>
      <c r="L88" s="23">
        <f>F88</f>
        <v>5.1020408163265302E-3</v>
      </c>
    </row>
    <row r="89" spans="2:12" ht="30" customHeight="1" thickBot="1" x14ac:dyDescent="0.3">
      <c r="B89" s="77" t="s">
        <v>547</v>
      </c>
      <c r="C89" s="78"/>
      <c r="D89" s="79">
        <f>SUM(D80:E88)</f>
        <v>196</v>
      </c>
      <c r="E89" s="80"/>
      <c r="F89" s="52">
        <f>SUM(F80:G88)</f>
        <v>0.99999999999999989</v>
      </c>
      <c r="G89" s="53"/>
    </row>
    <row r="92" spans="2:12" ht="15.75" thickBot="1" x14ac:dyDescent="0.3"/>
    <row r="93" spans="2:12" ht="39.950000000000003" customHeight="1" thickBot="1" x14ac:dyDescent="0.3">
      <c r="B93" s="87" t="s">
        <v>615</v>
      </c>
      <c r="C93" s="88"/>
      <c r="D93" s="30" t="s">
        <v>608</v>
      </c>
      <c r="E93" s="32"/>
      <c r="F93" s="34" t="s">
        <v>635</v>
      </c>
      <c r="G93" s="35"/>
      <c r="K93" s="29" t="str">
        <f>B93</f>
        <v>Prostředky využité pro komunikaci se spolužáky</v>
      </c>
      <c r="L93" s="25" t="s">
        <v>634</v>
      </c>
    </row>
    <row r="94" spans="2:12" ht="30" customHeight="1" x14ac:dyDescent="0.25">
      <c r="B94" s="36" t="s">
        <v>561</v>
      </c>
      <c r="C94" s="37"/>
      <c r="D94" s="83">
        <f>kodovana_data!K167</f>
        <v>124</v>
      </c>
      <c r="E94" s="84"/>
      <c r="F94" s="71">
        <f>D94/$D$104</f>
        <v>0.28440366972477066</v>
      </c>
      <c r="G94" s="72"/>
      <c r="K94" s="26" t="str">
        <f t="shared" ref="K94:K101" si="22">B94</f>
        <v>MS Teams</v>
      </c>
      <c r="L94" s="22">
        <f>F94</f>
        <v>0.28440366972477066</v>
      </c>
    </row>
    <row r="95" spans="2:12" ht="30" customHeight="1" x14ac:dyDescent="0.25">
      <c r="B95" s="42" t="s">
        <v>579</v>
      </c>
      <c r="C95" s="43"/>
      <c r="D95" s="85">
        <f>kodovana_data!K169</f>
        <v>1</v>
      </c>
      <c r="E95" s="86"/>
      <c r="F95" s="56">
        <f t="shared" ref="F95:F103" si="23">D95/$D$104</f>
        <v>2.2935779816513763E-3</v>
      </c>
      <c r="G95" s="57"/>
      <c r="K95" s="26" t="str">
        <f t="shared" si="22"/>
        <v>Zoom</v>
      </c>
      <c r="L95" s="22">
        <f t="shared" ref="L95:L101" si="24">F95</f>
        <v>2.2935779816513763E-3</v>
      </c>
    </row>
    <row r="96" spans="2:12" ht="30" customHeight="1" x14ac:dyDescent="0.25">
      <c r="B96" s="42" t="s">
        <v>580</v>
      </c>
      <c r="C96" s="43"/>
      <c r="D96" s="85">
        <f>kodovana_data!K171</f>
        <v>0</v>
      </c>
      <c r="E96" s="86"/>
      <c r="F96" s="56">
        <f>D96/$D$104</f>
        <v>0</v>
      </c>
      <c r="G96" s="57"/>
      <c r="K96" s="26" t="str">
        <f t="shared" si="22"/>
        <v>Google Meet</v>
      </c>
      <c r="L96" s="22">
        <f t="shared" si="24"/>
        <v>0</v>
      </c>
    </row>
    <row r="97" spans="2:12" ht="30" customHeight="1" x14ac:dyDescent="0.25">
      <c r="B97" s="42" t="s">
        <v>581</v>
      </c>
      <c r="C97" s="43"/>
      <c r="D97" s="85">
        <f>kodovana_data!K173</f>
        <v>32</v>
      </c>
      <c r="E97" s="86"/>
      <c r="F97" s="56">
        <f t="shared" si="23"/>
        <v>7.3394495412844041E-2</v>
      </c>
      <c r="G97" s="57"/>
      <c r="K97" s="26" t="str">
        <f>B97</f>
        <v>Discord</v>
      </c>
      <c r="L97" s="22">
        <f>F97</f>
        <v>7.3394495412844041E-2</v>
      </c>
    </row>
    <row r="98" spans="2:12" ht="30" customHeight="1" x14ac:dyDescent="0.25">
      <c r="B98" s="42" t="s">
        <v>613</v>
      </c>
      <c r="C98" s="43"/>
      <c r="D98" s="85">
        <f>kodovana_data!K175</f>
        <v>34</v>
      </c>
      <c r="E98" s="86"/>
      <c r="F98" s="56">
        <f t="shared" si="23"/>
        <v>7.7981651376146793E-2</v>
      </c>
      <c r="G98" s="57"/>
      <c r="K98" s="26" t="str">
        <f>B98</f>
        <v>E-mail</v>
      </c>
      <c r="L98" s="22">
        <f>F98</f>
        <v>7.7981651376146793E-2</v>
      </c>
    </row>
    <row r="99" spans="2:12" ht="30" customHeight="1" x14ac:dyDescent="0.25">
      <c r="B99" s="42" t="s">
        <v>583</v>
      </c>
      <c r="C99" s="43"/>
      <c r="D99" s="85">
        <f>kodovana_data!K177</f>
        <v>145</v>
      </c>
      <c r="E99" s="86"/>
      <c r="F99" s="56">
        <f t="shared" si="23"/>
        <v>0.33256880733944955</v>
      </c>
      <c r="G99" s="57"/>
      <c r="K99" s="26" t="str">
        <f>B99</f>
        <v>Facebook (messenger)</v>
      </c>
      <c r="L99" s="22">
        <f>F99</f>
        <v>0.33256880733944955</v>
      </c>
    </row>
    <row r="100" spans="2:12" ht="30" customHeight="1" x14ac:dyDescent="0.25">
      <c r="B100" s="42" t="s">
        <v>584</v>
      </c>
      <c r="C100" s="43"/>
      <c r="D100" s="89">
        <f>kodovana_data!K179</f>
        <v>10</v>
      </c>
      <c r="E100" s="86"/>
      <c r="F100" s="56">
        <f t="shared" si="23"/>
        <v>2.2935779816513763E-2</v>
      </c>
      <c r="G100" s="57"/>
      <c r="K100" s="26" t="str">
        <f>B100</f>
        <v>WhatsApp</v>
      </c>
      <c r="L100" s="22">
        <f>F100</f>
        <v>2.2935779816513763E-2</v>
      </c>
    </row>
    <row r="101" spans="2:12" ht="30" customHeight="1" x14ac:dyDescent="0.25">
      <c r="B101" s="42" t="s">
        <v>585</v>
      </c>
      <c r="C101" s="43"/>
      <c r="D101" s="89">
        <f>kodovana_data!K181</f>
        <v>0</v>
      </c>
      <c r="E101" s="86"/>
      <c r="F101" s="56">
        <f t="shared" ref="F101" si="25">D101/$D$104</f>
        <v>0</v>
      </c>
      <c r="G101" s="57"/>
      <c r="K101" s="26" t="str">
        <f t="shared" si="22"/>
        <v>Skype</v>
      </c>
      <c r="L101" s="22">
        <f t="shared" si="24"/>
        <v>0</v>
      </c>
    </row>
    <row r="102" spans="2:12" ht="30" customHeight="1" x14ac:dyDescent="0.25">
      <c r="B102" s="42" t="s">
        <v>614</v>
      </c>
      <c r="C102" s="43"/>
      <c r="D102" s="89">
        <f>kodovana_data!K183</f>
        <v>75</v>
      </c>
      <c r="E102" s="86"/>
      <c r="F102" s="56">
        <f>D102/$D$104</f>
        <v>0.17201834862385321</v>
      </c>
      <c r="G102" s="57"/>
      <c r="K102" s="26" t="str">
        <f>B102</f>
        <v>Telefon</v>
      </c>
      <c r="L102" s="22">
        <f>F102</f>
        <v>0.17201834862385321</v>
      </c>
    </row>
    <row r="103" spans="2:12" ht="30" customHeight="1" thickBot="1" x14ac:dyDescent="0.3">
      <c r="B103" s="73" t="s">
        <v>588</v>
      </c>
      <c r="C103" s="74"/>
      <c r="D103" s="81">
        <f>kodovana_data!K185</f>
        <v>15</v>
      </c>
      <c r="E103" s="82"/>
      <c r="F103" s="56">
        <f t="shared" si="23"/>
        <v>3.4403669724770644E-2</v>
      </c>
      <c r="G103" s="57"/>
      <c r="K103" s="27" t="str">
        <f>B103</f>
        <v>Jiné</v>
      </c>
      <c r="L103" s="23">
        <f>F103</f>
        <v>3.4403669724770644E-2</v>
      </c>
    </row>
    <row r="104" spans="2:12" ht="30" customHeight="1" thickBot="1" x14ac:dyDescent="0.3">
      <c r="B104" s="77" t="s">
        <v>547</v>
      </c>
      <c r="C104" s="78"/>
      <c r="D104" s="79">
        <f>SUM(D94:E103)</f>
        <v>436</v>
      </c>
      <c r="E104" s="80"/>
      <c r="F104" s="52">
        <f>SUM(F94:G103)</f>
        <v>1</v>
      </c>
      <c r="G104" s="53"/>
    </row>
    <row r="107" spans="2:12" ht="15.75" thickBot="1" x14ac:dyDescent="0.3"/>
    <row r="108" spans="2:12" ht="39.950000000000003" customHeight="1" thickBot="1" x14ac:dyDescent="0.3">
      <c r="B108" s="87" t="s">
        <v>616</v>
      </c>
      <c r="C108" s="90"/>
      <c r="D108" s="30" t="s">
        <v>608</v>
      </c>
      <c r="E108" s="32"/>
      <c r="F108" s="34" t="s">
        <v>635</v>
      </c>
      <c r="G108" s="35"/>
      <c r="K108" s="29" t="str">
        <f>B108</f>
        <v>Prostředky využité ke komunikaci se spolužáky - jiné</v>
      </c>
      <c r="L108" s="25" t="s">
        <v>634</v>
      </c>
    </row>
    <row r="109" spans="2:12" ht="30" customHeight="1" x14ac:dyDescent="0.25">
      <c r="B109" s="36" t="s">
        <v>592</v>
      </c>
      <c r="C109" s="37"/>
      <c r="D109" s="38">
        <f>kodovana_data!L167</f>
        <v>10</v>
      </c>
      <c r="E109" s="39"/>
      <c r="F109" s="40">
        <f>D109/D111</f>
        <v>0.66666666666666663</v>
      </c>
      <c r="G109" s="41"/>
      <c r="K109" s="26" t="str">
        <f t="shared" ref="K109:K110" si="26">B109</f>
        <v>Instagram</v>
      </c>
      <c r="L109" s="22">
        <f>F109</f>
        <v>0.66666666666666663</v>
      </c>
    </row>
    <row r="110" spans="2:12" ht="30" customHeight="1" thickBot="1" x14ac:dyDescent="0.3">
      <c r="B110" s="42" t="s">
        <v>591</v>
      </c>
      <c r="C110" s="43"/>
      <c r="D110" s="44">
        <f>kodovana_data!L169</f>
        <v>5</v>
      </c>
      <c r="E110" s="45"/>
      <c r="F110" s="46">
        <f>D110/D111</f>
        <v>0.33333333333333331</v>
      </c>
      <c r="G110" s="47"/>
      <c r="K110" s="27" t="str">
        <f t="shared" si="26"/>
        <v>Ostatní</v>
      </c>
      <c r="L110" s="23">
        <f>F110</f>
        <v>0.33333333333333331</v>
      </c>
    </row>
    <row r="111" spans="2:12" ht="30" customHeight="1" thickBot="1" x14ac:dyDescent="0.3">
      <c r="B111" s="48" t="s">
        <v>547</v>
      </c>
      <c r="C111" s="49"/>
      <c r="D111" s="50">
        <f>SUM(D109:E110)</f>
        <v>15</v>
      </c>
      <c r="E111" s="51"/>
      <c r="F111" s="52">
        <f>SUM(F109:G110)</f>
        <v>1</v>
      </c>
      <c r="G111" s="53"/>
    </row>
    <row r="114" spans="2:12" ht="15.75" thickBot="1" x14ac:dyDescent="0.3"/>
    <row r="115" spans="2:12" ht="39.950000000000003" customHeight="1" thickBot="1" x14ac:dyDescent="0.3">
      <c r="B115" s="65" t="s">
        <v>617</v>
      </c>
      <c r="C115" s="31"/>
      <c r="D115" s="30" t="s">
        <v>601</v>
      </c>
      <c r="E115" s="32"/>
      <c r="F115" s="34" t="s">
        <v>635</v>
      </c>
      <c r="G115" s="35"/>
      <c r="K115" s="29" t="str">
        <f>B115</f>
        <v>Využití interaktivních aplikací</v>
      </c>
      <c r="L115" s="25" t="s">
        <v>634</v>
      </c>
    </row>
    <row r="116" spans="2:12" ht="30" customHeight="1" x14ac:dyDescent="0.25">
      <c r="B116" s="36" t="s">
        <v>619</v>
      </c>
      <c r="C116" s="37"/>
      <c r="D116" s="69">
        <f>kodovana_data!M167+kodovana_data!M169</f>
        <v>121</v>
      </c>
      <c r="E116" s="70"/>
      <c r="F116" s="71">
        <f>D116/$D$118</f>
        <v>0.74691358024691357</v>
      </c>
      <c r="G116" s="72"/>
      <c r="K116" s="26" t="str">
        <f t="shared" ref="K116:K117" si="27">B116</f>
        <v>ano/Spíše ano</v>
      </c>
      <c r="L116" s="22">
        <f>F116</f>
        <v>0.74691358024691357</v>
      </c>
    </row>
    <row r="117" spans="2:12" ht="30" customHeight="1" thickBot="1" x14ac:dyDescent="0.3">
      <c r="B117" s="42" t="s">
        <v>618</v>
      </c>
      <c r="C117" s="43"/>
      <c r="D117" s="64">
        <f>kodovana_data!M171+kodovana_data!M173</f>
        <v>41</v>
      </c>
      <c r="E117" s="63"/>
      <c r="F117" s="56">
        <f>D117/$D$118</f>
        <v>0.25308641975308643</v>
      </c>
      <c r="G117" s="57"/>
      <c r="I117" s="18"/>
      <c r="K117" s="27" t="str">
        <f t="shared" si="27"/>
        <v>Ne/Spíše ne</v>
      </c>
      <c r="L117" s="23">
        <f>F117</f>
        <v>0.25308641975308643</v>
      </c>
    </row>
    <row r="118" spans="2:12" ht="30" customHeight="1" thickBot="1" x14ac:dyDescent="0.3">
      <c r="B118" s="77" t="s">
        <v>547</v>
      </c>
      <c r="C118" s="78"/>
      <c r="D118" s="79">
        <f>SUM(D116:E117)</f>
        <v>162</v>
      </c>
      <c r="E118" s="80"/>
      <c r="F118" s="52">
        <f>SUM(F116:G117)</f>
        <v>1</v>
      </c>
      <c r="G118" s="53"/>
    </row>
    <row r="123" spans="2:12" ht="15.75" thickBot="1" x14ac:dyDescent="0.3"/>
    <row r="124" spans="2:12" ht="39.950000000000003" customHeight="1" thickBot="1" x14ac:dyDescent="0.3">
      <c r="B124" s="65" t="s">
        <v>663</v>
      </c>
      <c r="C124" s="31"/>
      <c r="D124" s="30" t="s">
        <v>608</v>
      </c>
      <c r="E124" s="32"/>
      <c r="F124" s="34" t="s">
        <v>635</v>
      </c>
      <c r="G124" s="35"/>
      <c r="K124" s="29" t="str">
        <f>B124</f>
        <v>Interaktivní aplikace využité při výuce</v>
      </c>
      <c r="L124" s="25" t="s">
        <v>634</v>
      </c>
    </row>
    <row r="125" spans="2:12" ht="30" customHeight="1" x14ac:dyDescent="0.25">
      <c r="B125" s="36" t="s">
        <v>34</v>
      </c>
      <c r="C125" s="37"/>
      <c r="D125" s="69">
        <f>kodovana_data!N167</f>
        <v>107</v>
      </c>
      <c r="E125" s="70"/>
      <c r="F125" s="71">
        <f>D125/$D$129</f>
        <v>0.74825174825174823</v>
      </c>
      <c r="G125" s="72"/>
      <c r="K125" s="26" t="str">
        <f t="shared" ref="K125:K128" si="28">B125</f>
        <v>Kahoot!</v>
      </c>
      <c r="L125" s="22">
        <f>F125</f>
        <v>0.74825174825174823</v>
      </c>
    </row>
    <row r="126" spans="2:12" ht="30" customHeight="1" x14ac:dyDescent="0.25">
      <c r="B126" s="42" t="s">
        <v>590</v>
      </c>
      <c r="C126" s="43"/>
      <c r="D126" s="64">
        <f>kodovana_data!N169</f>
        <v>17</v>
      </c>
      <c r="E126" s="63"/>
      <c r="F126" s="56">
        <f t="shared" ref="F126:F128" si="29">D126/$D$129</f>
        <v>0.11888111888111888</v>
      </c>
      <c r="G126" s="57"/>
      <c r="K126" s="26" t="str">
        <f t="shared" si="28"/>
        <v>Quizlet</v>
      </c>
      <c r="L126" s="22">
        <f t="shared" ref="L126:L128" si="30">F126</f>
        <v>0.11888111888111888</v>
      </c>
    </row>
    <row r="127" spans="2:12" ht="30" customHeight="1" x14ac:dyDescent="0.25">
      <c r="B127" s="42" t="s">
        <v>248</v>
      </c>
      <c r="C127" s="43"/>
      <c r="D127" s="64">
        <f>kodovana_data!N171</f>
        <v>6</v>
      </c>
      <c r="E127" s="63"/>
      <c r="F127" s="56">
        <f t="shared" si="29"/>
        <v>4.195804195804196E-2</v>
      </c>
      <c r="G127" s="57"/>
      <c r="K127" s="26" t="str">
        <f t="shared" si="28"/>
        <v>Forms</v>
      </c>
      <c r="L127" s="22">
        <f t="shared" si="30"/>
        <v>4.195804195804196E-2</v>
      </c>
    </row>
    <row r="128" spans="2:12" ht="30" customHeight="1" thickBot="1" x14ac:dyDescent="0.3">
      <c r="B128" s="73" t="s">
        <v>591</v>
      </c>
      <c r="C128" s="74"/>
      <c r="D128" s="75">
        <f>kodovana_data!N173</f>
        <v>13</v>
      </c>
      <c r="E128" s="76"/>
      <c r="F128" s="56">
        <f t="shared" si="29"/>
        <v>9.0909090909090912E-2</v>
      </c>
      <c r="G128" s="57"/>
      <c r="K128" s="27" t="str">
        <f t="shared" si="28"/>
        <v>Ostatní</v>
      </c>
      <c r="L128" s="23">
        <f t="shared" si="30"/>
        <v>9.0909090909090912E-2</v>
      </c>
    </row>
    <row r="129" spans="2:12" ht="30" customHeight="1" thickBot="1" x14ac:dyDescent="0.3">
      <c r="B129" s="77" t="s">
        <v>547</v>
      </c>
      <c r="C129" s="78"/>
      <c r="D129" s="79">
        <f>SUM(D125:E128)</f>
        <v>143</v>
      </c>
      <c r="E129" s="80"/>
      <c r="F129" s="52">
        <f>SUM(F125:G128)</f>
        <v>1</v>
      </c>
      <c r="G129" s="53"/>
    </row>
    <row r="136" spans="2:12" ht="15.75" thickBot="1" x14ac:dyDescent="0.3"/>
    <row r="137" spans="2:12" ht="39.950000000000003" customHeight="1" thickBot="1" x14ac:dyDescent="0.3">
      <c r="B137" s="65" t="s">
        <v>620</v>
      </c>
      <c r="C137" s="31"/>
      <c r="D137" s="30" t="s">
        <v>601</v>
      </c>
      <c r="E137" s="32"/>
      <c r="F137" s="34" t="s">
        <v>635</v>
      </c>
      <c r="G137" s="35"/>
      <c r="K137" s="29" t="str">
        <f>B137</f>
        <v>Četnost využití interaktivních aplikací</v>
      </c>
      <c r="L137" s="25" t="s">
        <v>634</v>
      </c>
    </row>
    <row r="138" spans="2:12" ht="30" customHeight="1" x14ac:dyDescent="0.25">
      <c r="B138" s="36" t="s">
        <v>562</v>
      </c>
      <c r="C138" s="37"/>
      <c r="D138" s="83">
        <f>kodovana_data!O167</f>
        <v>0</v>
      </c>
      <c r="E138" s="84"/>
      <c r="F138" s="71">
        <f>D138/$D$142</f>
        <v>0</v>
      </c>
      <c r="G138" s="72"/>
      <c r="K138" s="26" t="str">
        <f t="shared" ref="K138" si="31">B138</f>
        <v>Vždy</v>
      </c>
      <c r="L138" s="22">
        <f>F138</f>
        <v>0</v>
      </c>
    </row>
    <row r="139" spans="2:12" ht="30" customHeight="1" x14ac:dyDescent="0.25">
      <c r="B139" s="42" t="s">
        <v>563</v>
      </c>
      <c r="C139" s="43"/>
      <c r="D139" s="89">
        <f>kodovana_data!O169</f>
        <v>9</v>
      </c>
      <c r="E139" s="86"/>
      <c r="F139" s="56">
        <f>D139/$D$142</f>
        <v>7.43801652892562E-2</v>
      </c>
      <c r="G139" s="57"/>
      <c r="K139" s="26" t="str">
        <f>B139</f>
        <v>Často</v>
      </c>
      <c r="L139" s="22">
        <f>F139</f>
        <v>7.43801652892562E-2</v>
      </c>
    </row>
    <row r="140" spans="2:12" ht="30" customHeight="1" x14ac:dyDescent="0.25">
      <c r="B140" s="42" t="s">
        <v>564</v>
      </c>
      <c r="C140" s="43"/>
      <c r="D140" s="89">
        <f>kodovana_data!O171</f>
        <v>85</v>
      </c>
      <c r="E140" s="86"/>
      <c r="F140" s="56">
        <f>D140/$D$142</f>
        <v>0.7024793388429752</v>
      </c>
      <c r="G140" s="57"/>
      <c r="K140" s="26" t="str">
        <f>B140</f>
        <v>Občas</v>
      </c>
      <c r="L140" s="22">
        <f>F140</f>
        <v>0.7024793388429752</v>
      </c>
    </row>
    <row r="141" spans="2:12" ht="30" customHeight="1" thickBot="1" x14ac:dyDescent="0.3">
      <c r="B141" s="73" t="s">
        <v>565</v>
      </c>
      <c r="C141" s="74"/>
      <c r="D141" s="81">
        <f>kodovana_data!O173</f>
        <v>27</v>
      </c>
      <c r="E141" s="82"/>
      <c r="F141" s="56">
        <f>D141/$D$142</f>
        <v>0.2231404958677686</v>
      </c>
      <c r="G141" s="57"/>
      <c r="K141" s="27" t="str">
        <f>B141</f>
        <v>Zřídka</v>
      </c>
      <c r="L141" s="23">
        <f>F141</f>
        <v>0.2231404958677686</v>
      </c>
    </row>
    <row r="142" spans="2:12" ht="30" customHeight="1" thickBot="1" x14ac:dyDescent="0.3">
      <c r="B142" s="77" t="s">
        <v>547</v>
      </c>
      <c r="C142" s="78"/>
      <c r="D142" s="79">
        <f>SUM(D138:E141)</f>
        <v>121</v>
      </c>
      <c r="E142" s="80"/>
      <c r="F142" s="52">
        <f>SUM(F138:G141)</f>
        <v>1</v>
      </c>
      <c r="G142" s="53"/>
    </row>
    <row r="145" spans="2:12" ht="15.75" thickBot="1" x14ac:dyDescent="0.3"/>
    <row r="146" spans="2:12" ht="39.950000000000003" customHeight="1" thickBot="1" x14ac:dyDescent="0.3">
      <c r="B146" s="87" t="s">
        <v>621</v>
      </c>
      <c r="C146" s="88"/>
      <c r="D146" s="30" t="s">
        <v>601</v>
      </c>
      <c r="E146" s="32"/>
      <c r="F146" s="34" t="s">
        <v>635</v>
      </c>
      <c r="G146" s="35"/>
      <c r="K146" s="29" t="str">
        <f>B146</f>
        <v>Interaktivní aplikace využívají spíše mladší učitelé</v>
      </c>
      <c r="L146" s="25" t="s">
        <v>634</v>
      </c>
    </row>
    <row r="147" spans="2:12" ht="30" customHeight="1" x14ac:dyDescent="0.25">
      <c r="B147" s="36" t="s">
        <v>567</v>
      </c>
      <c r="C147" s="37"/>
      <c r="D147" s="69">
        <f>kodovana_data!P167</f>
        <v>12</v>
      </c>
      <c r="E147" s="70"/>
      <c r="F147" s="71">
        <f>D147/$D$152</f>
        <v>7.407407407407407E-2</v>
      </c>
      <c r="G147" s="72"/>
      <c r="K147" s="26" t="str">
        <f t="shared" ref="K147:K151" si="32">B147</f>
        <v>Souhlasím</v>
      </c>
      <c r="L147" s="22">
        <f>F147</f>
        <v>7.407407407407407E-2</v>
      </c>
    </row>
    <row r="148" spans="2:12" ht="30" customHeight="1" x14ac:dyDescent="0.25">
      <c r="B148" s="42" t="s">
        <v>568</v>
      </c>
      <c r="C148" s="43"/>
      <c r="D148" s="64">
        <f>kodovana_data!P169</f>
        <v>64</v>
      </c>
      <c r="E148" s="63"/>
      <c r="F148" s="56">
        <f t="shared" ref="F148:F151" si="33">D148/$D$152</f>
        <v>0.39506172839506171</v>
      </c>
      <c r="G148" s="57"/>
      <c r="K148" s="26" t="str">
        <f t="shared" si="32"/>
        <v>Spíše souhlasím</v>
      </c>
      <c r="L148" s="22">
        <f t="shared" ref="L148:L151" si="34">F148</f>
        <v>0.39506172839506171</v>
      </c>
    </row>
    <row r="149" spans="2:12" ht="30" customHeight="1" x14ac:dyDescent="0.25">
      <c r="B149" s="42" t="s">
        <v>569</v>
      </c>
      <c r="C149" s="43"/>
      <c r="D149" s="64">
        <f>kodovana_data!P171</f>
        <v>41</v>
      </c>
      <c r="E149" s="63"/>
      <c r="F149" s="56">
        <f t="shared" si="33"/>
        <v>0.25308641975308643</v>
      </c>
      <c r="G149" s="57"/>
      <c r="K149" s="26" t="str">
        <f t="shared" si="32"/>
        <v>Nevím</v>
      </c>
      <c r="L149" s="22">
        <f t="shared" si="34"/>
        <v>0.25308641975308643</v>
      </c>
    </row>
    <row r="150" spans="2:12" ht="30" customHeight="1" x14ac:dyDescent="0.25">
      <c r="B150" s="42" t="s">
        <v>570</v>
      </c>
      <c r="C150" s="43"/>
      <c r="D150" s="64">
        <f>kodovana_data!P173</f>
        <v>32</v>
      </c>
      <c r="E150" s="63"/>
      <c r="F150" s="56">
        <f t="shared" si="33"/>
        <v>0.19753086419753085</v>
      </c>
      <c r="G150" s="57"/>
      <c r="K150" s="26" t="str">
        <f t="shared" si="32"/>
        <v>Spíše nesouhlasím</v>
      </c>
      <c r="L150" s="22">
        <f t="shared" si="34"/>
        <v>0.19753086419753085</v>
      </c>
    </row>
    <row r="151" spans="2:12" ht="30" customHeight="1" thickBot="1" x14ac:dyDescent="0.3">
      <c r="B151" s="73" t="s">
        <v>571</v>
      </c>
      <c r="C151" s="74"/>
      <c r="D151" s="75">
        <f>kodovana_data!P175</f>
        <v>13</v>
      </c>
      <c r="E151" s="76"/>
      <c r="F151" s="56">
        <f t="shared" si="33"/>
        <v>8.0246913580246909E-2</v>
      </c>
      <c r="G151" s="57"/>
      <c r="K151" s="27" t="str">
        <f t="shared" si="32"/>
        <v>Nesouhlasím</v>
      </c>
      <c r="L151" s="23">
        <f t="shared" si="34"/>
        <v>8.0246913580246909E-2</v>
      </c>
    </row>
    <row r="152" spans="2:12" ht="30" customHeight="1" thickBot="1" x14ac:dyDescent="0.3">
      <c r="B152" s="77" t="s">
        <v>547</v>
      </c>
      <c r="C152" s="78"/>
      <c r="D152" s="79">
        <f>SUM(D147:E151)</f>
        <v>162</v>
      </c>
      <c r="E152" s="80"/>
      <c r="F152" s="52">
        <f>SUM(F147:G151)</f>
        <v>1</v>
      </c>
      <c r="G152" s="53"/>
    </row>
    <row r="155" spans="2:12" ht="15.75" thickBot="1" x14ac:dyDescent="0.3"/>
    <row r="156" spans="2:12" ht="39.950000000000003" customHeight="1" thickBot="1" x14ac:dyDescent="0.3">
      <c r="B156" s="65" t="s">
        <v>662</v>
      </c>
      <c r="C156" s="31"/>
      <c r="D156" s="30" t="s">
        <v>608</v>
      </c>
      <c r="E156" s="32"/>
      <c r="F156" s="34" t="s">
        <v>635</v>
      </c>
      <c r="G156" s="35"/>
      <c r="K156" s="29" t="str">
        <f>B156</f>
        <v>Způsob předávání nové látky</v>
      </c>
      <c r="L156" s="25" t="s">
        <v>634</v>
      </c>
    </row>
    <row r="157" spans="2:12" ht="30" customHeight="1" x14ac:dyDescent="0.25">
      <c r="B157" s="36" t="s">
        <v>595</v>
      </c>
      <c r="C157" s="37"/>
      <c r="D157" s="83">
        <f>kodovana_data!Q167</f>
        <v>141</v>
      </c>
      <c r="E157" s="84"/>
      <c r="F157" s="71">
        <f t="shared" ref="F157:F163" si="35">D157/$D$164</f>
        <v>0.26806083650190116</v>
      </c>
      <c r="G157" s="72"/>
      <c r="K157" s="26" t="str">
        <f t="shared" ref="K157:K160" si="36">B157</f>
        <v>Čistý přednes</v>
      </c>
      <c r="L157" s="22">
        <f>F157</f>
        <v>0.26806083650190116</v>
      </c>
    </row>
    <row r="158" spans="2:12" ht="30" customHeight="1" x14ac:dyDescent="0.25">
      <c r="B158" s="42" t="s">
        <v>596</v>
      </c>
      <c r="C158" s="43"/>
      <c r="D158" s="85">
        <f>kodovana_data!Q169</f>
        <v>157</v>
      </c>
      <c r="E158" s="86"/>
      <c r="F158" s="56">
        <f t="shared" si="35"/>
        <v>0.29847908745247148</v>
      </c>
      <c r="G158" s="57"/>
      <c r="K158" s="26" t="str">
        <f t="shared" si="36"/>
        <v>Prezentace</v>
      </c>
      <c r="L158" s="22">
        <f t="shared" ref="L158:L160" si="37">F158</f>
        <v>0.29847908745247148</v>
      </c>
    </row>
    <row r="159" spans="2:12" ht="30" customHeight="1" x14ac:dyDescent="0.25">
      <c r="B159" s="42" t="s">
        <v>597</v>
      </c>
      <c r="C159" s="43"/>
      <c r="D159" s="85">
        <f>kodovana_data!Q171</f>
        <v>82</v>
      </c>
      <c r="E159" s="86"/>
      <c r="F159" s="56">
        <f t="shared" si="35"/>
        <v>0.155893536121673</v>
      </c>
      <c r="G159" s="57"/>
      <c r="K159" s="26" t="str">
        <f t="shared" si="36"/>
        <v>Videa</v>
      </c>
      <c r="L159" s="22">
        <f t="shared" si="37"/>
        <v>0.155893536121673</v>
      </c>
    </row>
    <row r="160" spans="2:12" ht="30" customHeight="1" x14ac:dyDescent="0.25">
      <c r="B160" s="42" t="s">
        <v>598</v>
      </c>
      <c r="C160" s="43"/>
      <c r="D160" s="85">
        <f>kodovana_data!Q173</f>
        <v>0</v>
      </c>
      <c r="E160" s="86"/>
      <c r="F160" s="56">
        <f>D160/$D$164</f>
        <v>0</v>
      </c>
      <c r="G160" s="57"/>
      <c r="K160" s="26" t="str">
        <f t="shared" si="36"/>
        <v>Pokusy</v>
      </c>
      <c r="L160" s="22">
        <f t="shared" si="37"/>
        <v>0</v>
      </c>
    </row>
    <row r="161" spans="2:12" ht="30" customHeight="1" x14ac:dyDescent="0.25">
      <c r="B161" s="42" t="s">
        <v>599</v>
      </c>
      <c r="C161" s="43"/>
      <c r="D161" s="85">
        <f>kodovana_data!Q175</f>
        <v>68</v>
      </c>
      <c r="E161" s="86"/>
      <c r="F161" s="56">
        <f t="shared" si="35"/>
        <v>0.12927756653992395</v>
      </c>
      <c r="G161" s="57"/>
      <c r="K161" s="26" t="str">
        <f>B161</f>
        <v>Vlastní materiály</v>
      </c>
      <c r="L161" s="22">
        <f>F161</f>
        <v>0.12927756653992395</v>
      </c>
    </row>
    <row r="162" spans="2:12" ht="30" customHeight="1" x14ac:dyDescent="0.25">
      <c r="B162" s="42" t="s">
        <v>622</v>
      </c>
      <c r="C162" s="43"/>
      <c r="D162" s="85">
        <f>kodovana_data!Q177</f>
        <v>75</v>
      </c>
      <c r="E162" s="86"/>
      <c r="F162" s="56">
        <f t="shared" si="35"/>
        <v>0.14258555133079848</v>
      </c>
      <c r="G162" s="57"/>
      <c r="K162" s="26" t="str">
        <f>B162</f>
        <v>Naskenované texty</v>
      </c>
      <c r="L162" s="22">
        <f>F162</f>
        <v>0.14258555133079848</v>
      </c>
    </row>
    <row r="163" spans="2:12" ht="30" customHeight="1" thickBot="1" x14ac:dyDescent="0.3">
      <c r="B163" s="73" t="s">
        <v>588</v>
      </c>
      <c r="C163" s="74"/>
      <c r="D163" s="81">
        <f>kodovana_data!Q179</f>
        <v>3</v>
      </c>
      <c r="E163" s="82"/>
      <c r="F163" s="56">
        <f t="shared" si="35"/>
        <v>5.7034220532319393E-3</v>
      </c>
      <c r="G163" s="57"/>
      <c r="K163" s="27" t="str">
        <f>B163</f>
        <v>Jiné</v>
      </c>
      <c r="L163" s="23">
        <f>F163</f>
        <v>5.7034220532319393E-3</v>
      </c>
    </row>
    <row r="164" spans="2:12" ht="30" customHeight="1" thickBot="1" x14ac:dyDescent="0.3">
      <c r="B164" s="77" t="s">
        <v>547</v>
      </c>
      <c r="C164" s="78"/>
      <c r="D164" s="79">
        <f>SUM(D157:E163)</f>
        <v>526</v>
      </c>
      <c r="E164" s="80"/>
      <c r="F164" s="52">
        <f>SUM(F157:G163)</f>
        <v>1</v>
      </c>
      <c r="G164" s="53"/>
    </row>
    <row r="167" spans="2:12" ht="15.75" thickBot="1" x14ac:dyDescent="0.3"/>
    <row r="168" spans="2:12" ht="39.950000000000003" customHeight="1" thickBot="1" x14ac:dyDescent="0.3">
      <c r="B168" s="65" t="s">
        <v>623</v>
      </c>
      <c r="C168" s="31"/>
      <c r="D168" s="30" t="s">
        <v>601</v>
      </c>
      <c r="E168" s="32"/>
      <c r="F168" s="34" t="s">
        <v>635</v>
      </c>
      <c r="G168" s="35"/>
      <c r="K168" s="29" t="str">
        <f>B168</f>
        <v>Prostor pro dotazy</v>
      </c>
      <c r="L168" s="25" t="s">
        <v>634</v>
      </c>
    </row>
    <row r="169" spans="2:12" ht="30" customHeight="1" x14ac:dyDescent="0.25">
      <c r="B169" s="36" t="s">
        <v>553</v>
      </c>
      <c r="C169" s="37"/>
      <c r="D169" s="69">
        <f>kodovana_data!S167</f>
        <v>55</v>
      </c>
      <c r="E169" s="70"/>
      <c r="F169" s="71">
        <f>D169/$D$173</f>
        <v>0.33950617283950618</v>
      </c>
      <c r="G169" s="72"/>
      <c r="K169" s="26" t="str">
        <f t="shared" ref="K169:K172" si="38">B169</f>
        <v>Ano</v>
      </c>
      <c r="L169" s="22">
        <f>F169</f>
        <v>0.33950617283950618</v>
      </c>
    </row>
    <row r="170" spans="2:12" ht="30" customHeight="1" x14ac:dyDescent="0.25">
      <c r="B170" s="42" t="s">
        <v>554</v>
      </c>
      <c r="C170" s="43"/>
      <c r="D170" s="64">
        <f>kodovana_data!S169</f>
        <v>95</v>
      </c>
      <c r="E170" s="63"/>
      <c r="F170" s="56">
        <f t="shared" ref="F170:F171" si="39">D170/$D$173</f>
        <v>0.5864197530864198</v>
      </c>
      <c r="G170" s="57"/>
      <c r="K170" s="26" t="str">
        <f t="shared" si="38"/>
        <v>Spíše ano</v>
      </c>
      <c r="L170" s="22">
        <f t="shared" ref="L170:L172" si="40">F170</f>
        <v>0.5864197530864198</v>
      </c>
    </row>
    <row r="171" spans="2:12" ht="30" customHeight="1" x14ac:dyDescent="0.25">
      <c r="B171" s="42" t="s">
        <v>572</v>
      </c>
      <c r="C171" s="43"/>
      <c r="D171" s="64">
        <f>kodovana_data!S171</f>
        <v>12</v>
      </c>
      <c r="E171" s="63"/>
      <c r="F171" s="56">
        <f t="shared" si="39"/>
        <v>7.407407407407407E-2</v>
      </c>
      <c r="G171" s="57"/>
      <c r="K171" s="26" t="str">
        <f t="shared" si="38"/>
        <v>Spíše ne</v>
      </c>
      <c r="L171" s="22">
        <f t="shared" si="40"/>
        <v>7.407407407407407E-2</v>
      </c>
    </row>
    <row r="172" spans="2:12" ht="30" customHeight="1" thickBot="1" x14ac:dyDescent="0.3">
      <c r="B172" s="73" t="s">
        <v>556</v>
      </c>
      <c r="C172" s="74"/>
      <c r="D172" s="81">
        <f>kodovana_data!S173</f>
        <v>0</v>
      </c>
      <c r="E172" s="82"/>
      <c r="F172" s="56">
        <f>D172/$D$173</f>
        <v>0</v>
      </c>
      <c r="G172" s="57"/>
      <c r="K172" s="27" t="str">
        <f t="shared" si="38"/>
        <v>Ne</v>
      </c>
      <c r="L172" s="23">
        <f t="shared" si="40"/>
        <v>0</v>
      </c>
    </row>
    <row r="173" spans="2:12" ht="30" customHeight="1" thickBot="1" x14ac:dyDescent="0.3">
      <c r="B173" s="77" t="s">
        <v>547</v>
      </c>
      <c r="C173" s="78"/>
      <c r="D173" s="79">
        <f>SUM(D169:E172)</f>
        <v>162</v>
      </c>
      <c r="E173" s="80"/>
      <c r="F173" s="52">
        <f>SUM(F169:G172)</f>
        <v>1</v>
      </c>
      <c r="G173" s="53"/>
    </row>
    <row r="176" spans="2:12" ht="15.75" thickBot="1" x14ac:dyDescent="0.3"/>
    <row r="177" spans="2:12" ht="39.950000000000003" customHeight="1" thickBot="1" x14ac:dyDescent="0.3">
      <c r="B177" s="87" t="s">
        <v>624</v>
      </c>
      <c r="C177" s="88"/>
      <c r="D177" s="30" t="s">
        <v>601</v>
      </c>
      <c r="E177" s="32"/>
      <c r="F177" s="34" t="s">
        <v>635</v>
      </c>
      <c r="G177" s="35"/>
      <c r="K177" s="29" t="str">
        <f>B177</f>
        <v>Dostatek času na úkoly (poznámky, příklady apod.)</v>
      </c>
      <c r="L177" s="25" t="s">
        <v>634</v>
      </c>
    </row>
    <row r="178" spans="2:12" ht="30" customHeight="1" x14ac:dyDescent="0.25">
      <c r="B178" s="36" t="s">
        <v>553</v>
      </c>
      <c r="C178" s="37"/>
      <c r="D178" s="69">
        <f>kodovana_data!T167</f>
        <v>13</v>
      </c>
      <c r="E178" s="70"/>
      <c r="F178" s="71">
        <f>D178/$D$182</f>
        <v>8.0246913580246909E-2</v>
      </c>
      <c r="G178" s="72"/>
      <c r="K178" s="26" t="str">
        <f t="shared" ref="K178:K181" si="41">B178</f>
        <v>Ano</v>
      </c>
      <c r="L178" s="22">
        <f>F178</f>
        <v>8.0246913580246909E-2</v>
      </c>
    </row>
    <row r="179" spans="2:12" ht="30" customHeight="1" x14ac:dyDescent="0.25">
      <c r="B179" s="42" t="s">
        <v>554</v>
      </c>
      <c r="C179" s="43"/>
      <c r="D179" s="64">
        <f>kodovana_data!T169</f>
        <v>68</v>
      </c>
      <c r="E179" s="63"/>
      <c r="F179" s="56">
        <f t="shared" ref="F179:F181" si="42">D179/$D$182</f>
        <v>0.41975308641975306</v>
      </c>
      <c r="G179" s="57"/>
      <c r="K179" s="26" t="str">
        <f t="shared" si="41"/>
        <v>Spíše ano</v>
      </c>
      <c r="L179" s="22">
        <f t="shared" ref="L179:L181" si="43">F179</f>
        <v>0.41975308641975306</v>
      </c>
    </row>
    <row r="180" spans="2:12" ht="30" customHeight="1" x14ac:dyDescent="0.25">
      <c r="B180" s="42" t="s">
        <v>572</v>
      </c>
      <c r="C180" s="43"/>
      <c r="D180" s="64">
        <f>kodovana_data!T171</f>
        <v>68</v>
      </c>
      <c r="E180" s="63"/>
      <c r="F180" s="56">
        <f t="shared" si="42"/>
        <v>0.41975308641975306</v>
      </c>
      <c r="G180" s="57"/>
      <c r="K180" s="26" t="str">
        <f t="shared" si="41"/>
        <v>Spíše ne</v>
      </c>
      <c r="L180" s="22">
        <f t="shared" si="43"/>
        <v>0.41975308641975306</v>
      </c>
    </row>
    <row r="181" spans="2:12" ht="30" customHeight="1" thickBot="1" x14ac:dyDescent="0.3">
      <c r="B181" s="73" t="s">
        <v>556</v>
      </c>
      <c r="C181" s="74"/>
      <c r="D181" s="75">
        <f>kodovana_data!T173</f>
        <v>13</v>
      </c>
      <c r="E181" s="76"/>
      <c r="F181" s="56">
        <f t="shared" si="42"/>
        <v>8.0246913580246909E-2</v>
      </c>
      <c r="G181" s="57"/>
      <c r="K181" s="27" t="str">
        <f t="shared" si="41"/>
        <v>Ne</v>
      </c>
      <c r="L181" s="23">
        <f t="shared" si="43"/>
        <v>8.0246913580246909E-2</v>
      </c>
    </row>
    <row r="182" spans="2:12" ht="30" customHeight="1" thickBot="1" x14ac:dyDescent="0.3">
      <c r="B182" s="77" t="s">
        <v>547</v>
      </c>
      <c r="C182" s="78"/>
      <c r="D182" s="79">
        <f>SUM(D178:E181)</f>
        <v>162</v>
      </c>
      <c r="E182" s="80"/>
      <c r="F182" s="52">
        <f>SUM(F178:G181)</f>
        <v>1</v>
      </c>
      <c r="G182" s="53"/>
    </row>
    <row r="185" spans="2:12" ht="15.75" thickBot="1" x14ac:dyDescent="0.3"/>
    <row r="186" spans="2:12" ht="39.950000000000003" customHeight="1" thickBot="1" x14ac:dyDescent="0.3">
      <c r="B186" s="65" t="s">
        <v>639</v>
      </c>
      <c r="C186" s="31"/>
      <c r="D186" s="30" t="s">
        <v>601</v>
      </c>
      <c r="E186" s="32"/>
      <c r="F186" s="34" t="s">
        <v>635</v>
      </c>
      <c r="G186" s="35"/>
      <c r="K186" s="29" t="str">
        <f>B186</f>
        <v>Srozumitelná komunikace s učiteli</v>
      </c>
      <c r="L186" s="25" t="s">
        <v>634</v>
      </c>
    </row>
    <row r="187" spans="2:12" ht="30" customHeight="1" x14ac:dyDescent="0.25">
      <c r="B187" s="36" t="s">
        <v>553</v>
      </c>
      <c r="C187" s="37"/>
      <c r="D187" s="69">
        <f>kodovana_data!U167</f>
        <v>14</v>
      </c>
      <c r="E187" s="70"/>
      <c r="F187" s="71">
        <f>D187/$D$191</f>
        <v>8.6419753086419748E-2</v>
      </c>
      <c r="G187" s="72"/>
      <c r="K187" s="26" t="str">
        <f t="shared" ref="K187:K190" si="44">B187</f>
        <v>Ano</v>
      </c>
      <c r="L187" s="22">
        <f>F187</f>
        <v>8.6419753086419748E-2</v>
      </c>
    </row>
    <row r="188" spans="2:12" ht="30" customHeight="1" x14ac:dyDescent="0.25">
      <c r="B188" s="42" t="s">
        <v>554</v>
      </c>
      <c r="C188" s="43"/>
      <c r="D188" s="64">
        <f>kodovana_data!U169</f>
        <v>123</v>
      </c>
      <c r="E188" s="63"/>
      <c r="F188" s="56">
        <f t="shared" ref="F188:F190" si="45">D188/$D$191</f>
        <v>0.7592592592592593</v>
      </c>
      <c r="G188" s="57"/>
      <c r="K188" s="26" t="str">
        <f t="shared" si="44"/>
        <v>Spíše ano</v>
      </c>
      <c r="L188" s="22">
        <f t="shared" ref="L188:L190" si="46">F188</f>
        <v>0.7592592592592593</v>
      </c>
    </row>
    <row r="189" spans="2:12" ht="30" customHeight="1" x14ac:dyDescent="0.25">
      <c r="B189" s="42" t="s">
        <v>572</v>
      </c>
      <c r="C189" s="43"/>
      <c r="D189" s="64">
        <f>kodovana_data!U171</f>
        <v>21</v>
      </c>
      <c r="E189" s="63"/>
      <c r="F189" s="56">
        <f t="shared" si="45"/>
        <v>0.12962962962962962</v>
      </c>
      <c r="G189" s="57"/>
      <c r="K189" s="26" t="str">
        <f t="shared" si="44"/>
        <v>Spíše ne</v>
      </c>
      <c r="L189" s="22">
        <f t="shared" si="46"/>
        <v>0.12962962962962962</v>
      </c>
    </row>
    <row r="190" spans="2:12" ht="30" customHeight="1" thickBot="1" x14ac:dyDescent="0.3">
      <c r="B190" s="73" t="s">
        <v>556</v>
      </c>
      <c r="C190" s="74"/>
      <c r="D190" s="75">
        <f>kodovana_data!U173</f>
        <v>4</v>
      </c>
      <c r="E190" s="76"/>
      <c r="F190" s="56">
        <f t="shared" si="45"/>
        <v>2.4691358024691357E-2</v>
      </c>
      <c r="G190" s="57"/>
      <c r="K190" s="27" t="str">
        <f t="shared" si="44"/>
        <v>Ne</v>
      </c>
      <c r="L190" s="23">
        <f t="shared" si="46"/>
        <v>2.4691358024691357E-2</v>
      </c>
    </row>
    <row r="191" spans="2:12" ht="30" customHeight="1" thickBot="1" x14ac:dyDescent="0.3">
      <c r="B191" s="77" t="s">
        <v>547</v>
      </c>
      <c r="C191" s="78"/>
      <c r="D191" s="79">
        <f>SUM(D187:E190)</f>
        <v>162</v>
      </c>
      <c r="E191" s="80"/>
      <c r="F191" s="52">
        <f>SUM(F187:G190)</f>
        <v>1</v>
      </c>
      <c r="G191" s="53"/>
    </row>
    <row r="194" spans="2:12" ht="15.75" thickBot="1" x14ac:dyDescent="0.3"/>
    <row r="195" spans="2:12" ht="39.950000000000003" customHeight="1" thickBot="1" x14ac:dyDescent="0.3">
      <c r="B195" s="65" t="s">
        <v>625</v>
      </c>
      <c r="C195" s="31"/>
      <c r="D195" s="30" t="s">
        <v>601</v>
      </c>
      <c r="E195" s="32"/>
      <c r="F195" s="34" t="s">
        <v>635</v>
      </c>
      <c r="G195" s="35"/>
      <c r="K195" s="29" t="str">
        <f>B195</f>
        <v>Informace o výuce předávány včas</v>
      </c>
      <c r="L195" s="25" t="s">
        <v>634</v>
      </c>
    </row>
    <row r="196" spans="2:12" ht="30" customHeight="1" x14ac:dyDescent="0.25">
      <c r="B196" s="36" t="s">
        <v>553</v>
      </c>
      <c r="C196" s="37"/>
      <c r="D196" s="69">
        <f>kodovana_data!V167</f>
        <v>15</v>
      </c>
      <c r="E196" s="70"/>
      <c r="F196" s="71">
        <f>D196/$D$200</f>
        <v>9.2592592592592587E-2</v>
      </c>
      <c r="G196" s="72"/>
      <c r="K196" s="26" t="str">
        <f t="shared" ref="K196:K199" si="47">B196</f>
        <v>Ano</v>
      </c>
      <c r="L196" s="22">
        <f>F196</f>
        <v>9.2592592592592587E-2</v>
      </c>
    </row>
    <row r="197" spans="2:12" ht="30" customHeight="1" x14ac:dyDescent="0.25">
      <c r="B197" s="42" t="s">
        <v>554</v>
      </c>
      <c r="C197" s="43"/>
      <c r="D197" s="64">
        <f>kodovana_data!V169</f>
        <v>107</v>
      </c>
      <c r="E197" s="63"/>
      <c r="F197" s="56">
        <f t="shared" ref="F197:F199" si="48">D197/$D$200</f>
        <v>0.66049382716049387</v>
      </c>
      <c r="G197" s="57"/>
      <c r="K197" s="26" t="str">
        <f t="shared" si="47"/>
        <v>Spíše ano</v>
      </c>
      <c r="L197" s="22">
        <f t="shared" ref="L197:L199" si="49">F197</f>
        <v>0.66049382716049387</v>
      </c>
    </row>
    <row r="198" spans="2:12" ht="30" customHeight="1" x14ac:dyDescent="0.25">
      <c r="B198" s="42" t="s">
        <v>572</v>
      </c>
      <c r="C198" s="43"/>
      <c r="D198" s="64">
        <f>kodovana_data!V171</f>
        <v>36</v>
      </c>
      <c r="E198" s="63"/>
      <c r="F198" s="56">
        <f t="shared" si="48"/>
        <v>0.22222222222222221</v>
      </c>
      <c r="G198" s="57"/>
      <c r="K198" s="26" t="str">
        <f t="shared" si="47"/>
        <v>Spíše ne</v>
      </c>
      <c r="L198" s="22">
        <f t="shared" si="49"/>
        <v>0.22222222222222221</v>
      </c>
    </row>
    <row r="199" spans="2:12" ht="30" customHeight="1" thickBot="1" x14ac:dyDescent="0.3">
      <c r="B199" s="73" t="s">
        <v>556</v>
      </c>
      <c r="C199" s="74"/>
      <c r="D199" s="81">
        <f>kodovana_data!V173</f>
        <v>4</v>
      </c>
      <c r="E199" s="82"/>
      <c r="F199" s="56">
        <f t="shared" si="48"/>
        <v>2.4691358024691357E-2</v>
      </c>
      <c r="G199" s="57"/>
      <c r="K199" s="27" t="str">
        <f t="shared" si="47"/>
        <v>Ne</v>
      </c>
      <c r="L199" s="23">
        <f t="shared" si="49"/>
        <v>2.4691358024691357E-2</v>
      </c>
    </row>
    <row r="200" spans="2:12" ht="30" customHeight="1" thickBot="1" x14ac:dyDescent="0.3">
      <c r="B200" s="77" t="s">
        <v>547</v>
      </c>
      <c r="C200" s="78"/>
      <c r="D200" s="79">
        <f>SUM(D196:E199)</f>
        <v>162</v>
      </c>
      <c r="E200" s="80"/>
      <c r="F200" s="52">
        <f>SUM(F196:G199)</f>
        <v>1</v>
      </c>
      <c r="G200" s="53"/>
    </row>
    <row r="203" spans="2:12" ht="15.75" thickBot="1" x14ac:dyDescent="0.3"/>
    <row r="204" spans="2:12" ht="39.950000000000003" customHeight="1" thickBot="1" x14ac:dyDescent="0.3">
      <c r="B204" s="65" t="s">
        <v>640</v>
      </c>
      <c r="C204" s="31"/>
      <c r="D204" s="30" t="s">
        <v>608</v>
      </c>
      <c r="E204" s="32"/>
      <c r="F204" s="34" t="s">
        <v>635</v>
      </c>
      <c r="G204" s="35"/>
      <c r="K204" s="29" t="str">
        <f>B204</f>
        <v>Forma testování nabytých znalostí</v>
      </c>
      <c r="L204" s="25" t="s">
        <v>634</v>
      </c>
    </row>
    <row r="205" spans="2:12" ht="30" customHeight="1" x14ac:dyDescent="0.25">
      <c r="B205" s="36" t="s">
        <v>594</v>
      </c>
      <c r="C205" s="37"/>
      <c r="D205" s="69">
        <f>kodovana_data!X169</f>
        <v>158</v>
      </c>
      <c r="E205" s="70"/>
      <c r="F205" s="71">
        <f>D205/$D$207</f>
        <v>0.61003861003861004</v>
      </c>
      <c r="G205" s="72"/>
      <c r="K205" s="26" t="str">
        <f t="shared" ref="K205:K206" si="50">B205</f>
        <v>Interaktivní testy</v>
      </c>
      <c r="L205" s="22">
        <f>F205</f>
        <v>0.61003861003861004</v>
      </c>
    </row>
    <row r="206" spans="2:12" ht="30" customHeight="1" thickBot="1" x14ac:dyDescent="0.3">
      <c r="B206" s="42" t="s">
        <v>593</v>
      </c>
      <c r="C206" s="43"/>
      <c r="D206" s="64">
        <f>kodovana_data!X167</f>
        <v>101</v>
      </c>
      <c r="E206" s="63"/>
      <c r="F206" s="56">
        <f>D206/$D$207</f>
        <v>0.38996138996138996</v>
      </c>
      <c r="G206" s="57"/>
      <c r="K206" s="27" t="str">
        <f t="shared" si="50"/>
        <v>Ústní zkoušení</v>
      </c>
      <c r="L206" s="23">
        <f>F206</f>
        <v>0.38996138996138996</v>
      </c>
    </row>
    <row r="207" spans="2:12" ht="30" customHeight="1" thickBot="1" x14ac:dyDescent="0.3">
      <c r="B207" s="77" t="s">
        <v>547</v>
      </c>
      <c r="C207" s="78"/>
      <c r="D207" s="79">
        <f>SUM(D205:E206)</f>
        <v>259</v>
      </c>
      <c r="E207" s="80"/>
      <c r="F207" s="52">
        <f>SUM(F205:G206)</f>
        <v>1</v>
      </c>
      <c r="G207" s="53"/>
    </row>
    <row r="214" spans="2:12" ht="15.75" thickBot="1" x14ac:dyDescent="0.3"/>
    <row r="215" spans="2:12" ht="39.950000000000003" customHeight="1" thickBot="1" x14ac:dyDescent="0.3">
      <c r="B215" s="65" t="s">
        <v>626</v>
      </c>
      <c r="C215" s="31"/>
      <c r="D215" s="30" t="s">
        <v>601</v>
      </c>
      <c r="E215" s="32"/>
      <c r="F215" s="34" t="s">
        <v>635</v>
      </c>
      <c r="G215" s="35"/>
      <c r="K215" s="29" t="str">
        <f>B215</f>
        <v>Více času věnovaného studiu než obvykle</v>
      </c>
      <c r="L215" s="25" t="s">
        <v>634</v>
      </c>
    </row>
    <row r="216" spans="2:12" ht="30" customHeight="1" x14ac:dyDescent="0.25">
      <c r="B216" s="36" t="s">
        <v>553</v>
      </c>
      <c r="C216" s="37"/>
      <c r="D216" s="69">
        <f>kodovana_data!W167</f>
        <v>69</v>
      </c>
      <c r="E216" s="70"/>
      <c r="F216" s="71">
        <f>D216/$D$220</f>
        <v>0.42592592592592593</v>
      </c>
      <c r="G216" s="72"/>
      <c r="K216" s="26" t="str">
        <f t="shared" ref="K216:K219" si="51">B216</f>
        <v>Ano</v>
      </c>
      <c r="L216" s="22">
        <f>F216</f>
        <v>0.42592592592592593</v>
      </c>
    </row>
    <row r="217" spans="2:12" ht="30" customHeight="1" x14ac:dyDescent="0.25">
      <c r="B217" s="42" t="s">
        <v>554</v>
      </c>
      <c r="C217" s="43"/>
      <c r="D217" s="64">
        <f>kodovana_data!W169</f>
        <v>47</v>
      </c>
      <c r="E217" s="63"/>
      <c r="F217" s="56">
        <f>D217/$D$220</f>
        <v>0.29012345679012347</v>
      </c>
      <c r="G217" s="57"/>
      <c r="K217" s="26" t="str">
        <f t="shared" si="51"/>
        <v>Spíše ano</v>
      </c>
      <c r="L217" s="22">
        <f t="shared" ref="L217:L219" si="52">F217</f>
        <v>0.29012345679012347</v>
      </c>
    </row>
    <row r="218" spans="2:12" ht="30" customHeight="1" x14ac:dyDescent="0.25">
      <c r="B218" s="42" t="s">
        <v>572</v>
      </c>
      <c r="C218" s="43"/>
      <c r="D218" s="64">
        <f>kodovana_data!W171</f>
        <v>39</v>
      </c>
      <c r="E218" s="63"/>
      <c r="F218" s="56">
        <f>D218/$D$220</f>
        <v>0.24074074074074073</v>
      </c>
      <c r="G218" s="57"/>
      <c r="K218" s="26" t="str">
        <f t="shared" si="51"/>
        <v>Spíše ne</v>
      </c>
      <c r="L218" s="22">
        <f t="shared" si="52"/>
        <v>0.24074074074074073</v>
      </c>
    </row>
    <row r="219" spans="2:12" ht="30" customHeight="1" thickBot="1" x14ac:dyDescent="0.3">
      <c r="B219" s="73" t="s">
        <v>556</v>
      </c>
      <c r="C219" s="74"/>
      <c r="D219" s="75">
        <f>kodovana_data!W173</f>
        <v>7</v>
      </c>
      <c r="E219" s="76"/>
      <c r="F219" s="56">
        <f>D219/$D$220</f>
        <v>4.3209876543209874E-2</v>
      </c>
      <c r="G219" s="57"/>
      <c r="K219" s="27" t="str">
        <f t="shared" si="51"/>
        <v>Ne</v>
      </c>
      <c r="L219" s="23">
        <f t="shared" si="52"/>
        <v>4.3209876543209874E-2</v>
      </c>
    </row>
    <row r="220" spans="2:12" ht="30" customHeight="1" thickBot="1" x14ac:dyDescent="0.3">
      <c r="B220" s="77" t="s">
        <v>547</v>
      </c>
      <c r="C220" s="78"/>
      <c r="D220" s="79">
        <f>SUM(D216:E219)</f>
        <v>162</v>
      </c>
      <c r="E220" s="80"/>
      <c r="F220" s="52">
        <f>SUM(F216:G219)</f>
        <v>1</v>
      </c>
      <c r="G220" s="53"/>
    </row>
    <row r="223" spans="2:12" ht="15.75" thickBot="1" x14ac:dyDescent="0.3"/>
    <row r="224" spans="2:12" ht="39.950000000000003" customHeight="1" thickBot="1" x14ac:dyDescent="0.3">
      <c r="B224" s="65" t="s">
        <v>627</v>
      </c>
      <c r="C224" s="31"/>
      <c r="D224" s="30" t="s">
        <v>601</v>
      </c>
      <c r="E224" s="32"/>
      <c r="F224" s="34" t="s">
        <v>635</v>
      </c>
      <c r="G224" s="35"/>
      <c r="K224" s="29" t="str">
        <f>B224</f>
        <v>Výuka organizována dle rozvrhu</v>
      </c>
      <c r="L224" s="25" t="s">
        <v>634</v>
      </c>
    </row>
    <row r="225" spans="2:12" ht="30" customHeight="1" x14ac:dyDescent="0.25">
      <c r="B225" s="36" t="s">
        <v>553</v>
      </c>
      <c r="C225" s="37"/>
      <c r="D225" s="69">
        <f>kodovana_data!Y167</f>
        <v>57</v>
      </c>
      <c r="E225" s="70"/>
      <c r="F225" s="71">
        <f>D225/$D$229</f>
        <v>0.35185185185185186</v>
      </c>
      <c r="G225" s="72"/>
      <c r="K225" s="26" t="str">
        <f t="shared" ref="K225:K228" si="53">B225</f>
        <v>Ano</v>
      </c>
      <c r="L225" s="22">
        <f>F225</f>
        <v>0.35185185185185186</v>
      </c>
    </row>
    <row r="226" spans="2:12" ht="30" customHeight="1" x14ac:dyDescent="0.25">
      <c r="B226" s="42" t="s">
        <v>554</v>
      </c>
      <c r="C226" s="43"/>
      <c r="D226" s="64">
        <f>kodovana_data!Y169</f>
        <v>78</v>
      </c>
      <c r="E226" s="63"/>
      <c r="F226" s="56">
        <f>D226/$D$229</f>
        <v>0.48148148148148145</v>
      </c>
      <c r="G226" s="57"/>
      <c r="K226" s="26" t="str">
        <f t="shared" si="53"/>
        <v>Spíše ano</v>
      </c>
      <c r="L226" s="22">
        <f t="shared" ref="L226:L228" si="54">F226</f>
        <v>0.48148148148148145</v>
      </c>
    </row>
    <row r="227" spans="2:12" ht="30" customHeight="1" x14ac:dyDescent="0.25">
      <c r="B227" s="42" t="s">
        <v>572</v>
      </c>
      <c r="C227" s="43"/>
      <c r="D227" s="64">
        <f>kodovana_data!Y171</f>
        <v>18</v>
      </c>
      <c r="E227" s="63"/>
      <c r="F227" s="56">
        <f>D227/$D$229</f>
        <v>0.1111111111111111</v>
      </c>
      <c r="G227" s="57"/>
      <c r="K227" s="26" t="str">
        <f t="shared" si="53"/>
        <v>Spíše ne</v>
      </c>
      <c r="L227" s="22">
        <f t="shared" si="54"/>
        <v>0.1111111111111111</v>
      </c>
    </row>
    <row r="228" spans="2:12" ht="30" customHeight="1" thickBot="1" x14ac:dyDescent="0.3">
      <c r="B228" s="73" t="s">
        <v>556</v>
      </c>
      <c r="C228" s="74"/>
      <c r="D228" s="75">
        <f>kodovana_data!Y173</f>
        <v>9</v>
      </c>
      <c r="E228" s="76"/>
      <c r="F228" s="56">
        <f>D228/$D$229</f>
        <v>5.5555555555555552E-2</v>
      </c>
      <c r="G228" s="57"/>
      <c r="K228" s="27" t="str">
        <f t="shared" si="53"/>
        <v>Ne</v>
      </c>
      <c r="L228" s="23">
        <f t="shared" si="54"/>
        <v>5.5555555555555552E-2</v>
      </c>
    </row>
    <row r="229" spans="2:12" ht="30" customHeight="1" thickBot="1" x14ac:dyDescent="0.3">
      <c r="B229" s="77" t="s">
        <v>547</v>
      </c>
      <c r="C229" s="78"/>
      <c r="D229" s="79">
        <f>SUM(D225:E228)</f>
        <v>162</v>
      </c>
      <c r="E229" s="80"/>
      <c r="F229" s="52">
        <f>SUM(F225:G228)</f>
        <v>1</v>
      </c>
      <c r="G229" s="53"/>
    </row>
    <row r="232" spans="2:12" ht="15.75" thickBot="1" x14ac:dyDescent="0.3"/>
    <row r="233" spans="2:12" ht="39.950000000000003" customHeight="1" thickBot="1" x14ac:dyDescent="0.3">
      <c r="B233" s="65" t="s">
        <v>628</v>
      </c>
      <c r="C233" s="31"/>
      <c r="D233" s="30" t="s">
        <v>601</v>
      </c>
      <c r="E233" s="32"/>
      <c r="F233" s="34" t="s">
        <v>635</v>
      </c>
      <c r="G233" s="35"/>
      <c r="K233" s="29" t="str">
        <f>B233</f>
        <v>Dostatečný čas na pauzu mezi předměty</v>
      </c>
      <c r="L233" s="25" t="s">
        <v>634</v>
      </c>
    </row>
    <row r="234" spans="2:12" ht="30" customHeight="1" x14ac:dyDescent="0.25">
      <c r="B234" s="36" t="s">
        <v>553</v>
      </c>
      <c r="C234" s="37"/>
      <c r="D234" s="69">
        <f>kodovana_data!AA167</f>
        <v>13</v>
      </c>
      <c r="E234" s="70"/>
      <c r="F234" s="71">
        <f>D234/$D$238</f>
        <v>8.0246913580246909E-2</v>
      </c>
      <c r="G234" s="72"/>
      <c r="K234" s="26" t="str">
        <f t="shared" ref="K234:K237" si="55">B234</f>
        <v>Ano</v>
      </c>
      <c r="L234" s="22">
        <f>F234</f>
        <v>8.0246913580246909E-2</v>
      </c>
    </row>
    <row r="235" spans="2:12" ht="30" customHeight="1" x14ac:dyDescent="0.25">
      <c r="B235" s="42" t="s">
        <v>554</v>
      </c>
      <c r="C235" s="43"/>
      <c r="D235" s="64">
        <f>kodovana_data!AA169</f>
        <v>53</v>
      </c>
      <c r="E235" s="63"/>
      <c r="F235" s="56">
        <f>D235/$D$238</f>
        <v>0.3271604938271605</v>
      </c>
      <c r="G235" s="57"/>
      <c r="K235" s="26" t="str">
        <f t="shared" si="55"/>
        <v>Spíše ano</v>
      </c>
      <c r="L235" s="22">
        <f t="shared" ref="L235:L237" si="56">F235</f>
        <v>0.3271604938271605</v>
      </c>
    </row>
    <row r="236" spans="2:12" ht="30" customHeight="1" x14ac:dyDescent="0.25">
      <c r="B236" s="42" t="s">
        <v>572</v>
      </c>
      <c r="C236" s="43"/>
      <c r="D236" s="64">
        <f>kodovana_data!AA171</f>
        <v>66</v>
      </c>
      <c r="E236" s="63"/>
      <c r="F236" s="56">
        <f>D236/$D$238</f>
        <v>0.40740740740740738</v>
      </c>
      <c r="G236" s="57"/>
      <c r="K236" s="26" t="str">
        <f t="shared" si="55"/>
        <v>Spíše ne</v>
      </c>
      <c r="L236" s="22">
        <f t="shared" si="56"/>
        <v>0.40740740740740738</v>
      </c>
    </row>
    <row r="237" spans="2:12" ht="30" customHeight="1" thickBot="1" x14ac:dyDescent="0.3">
      <c r="B237" s="73" t="s">
        <v>556</v>
      </c>
      <c r="C237" s="74"/>
      <c r="D237" s="75">
        <f>kodovana_data!AA173</f>
        <v>30</v>
      </c>
      <c r="E237" s="76"/>
      <c r="F237" s="56">
        <f>D237/$D$238</f>
        <v>0.18518518518518517</v>
      </c>
      <c r="G237" s="57"/>
      <c r="K237" s="27" t="str">
        <f t="shared" si="55"/>
        <v>Ne</v>
      </c>
      <c r="L237" s="23">
        <f t="shared" si="56"/>
        <v>0.18518518518518517</v>
      </c>
    </row>
    <row r="238" spans="2:12" ht="30" customHeight="1" thickBot="1" x14ac:dyDescent="0.3">
      <c r="B238" s="77" t="s">
        <v>547</v>
      </c>
      <c r="C238" s="78"/>
      <c r="D238" s="79">
        <f>SUM(D234:E237)</f>
        <v>162</v>
      </c>
      <c r="E238" s="80"/>
      <c r="F238" s="52">
        <f>SUM(F234:G237)</f>
        <v>1</v>
      </c>
      <c r="G238" s="53"/>
    </row>
    <row r="241" spans="2:12" ht="15.75" thickBot="1" x14ac:dyDescent="0.3"/>
    <row r="242" spans="2:12" ht="39.950000000000003" customHeight="1" thickBot="1" x14ac:dyDescent="0.3">
      <c r="B242" s="65" t="s">
        <v>629</v>
      </c>
      <c r="C242" s="31"/>
      <c r="D242" s="30" t="s">
        <v>601</v>
      </c>
      <c r="E242" s="32"/>
      <c r="F242" s="34" t="s">
        <v>635</v>
      </c>
      <c r="G242" s="35"/>
      <c r="K242" s="29" t="str">
        <f>B242</f>
        <v>Čemu dáváte více přednost?</v>
      </c>
      <c r="L242" s="25" t="s">
        <v>634</v>
      </c>
    </row>
    <row r="243" spans="2:12" ht="30" customHeight="1" x14ac:dyDescent="0.25">
      <c r="B243" s="36" t="s">
        <v>576</v>
      </c>
      <c r="C243" s="37"/>
      <c r="D243" s="69">
        <f>kodovana_data!AB167</f>
        <v>89</v>
      </c>
      <c r="E243" s="70"/>
      <c r="F243" s="71">
        <f>D243/$D$246</f>
        <v>0.54938271604938271</v>
      </c>
      <c r="G243" s="72"/>
      <c r="K243" s="26" t="str">
        <f t="shared" ref="K243:K245" si="57">B243</f>
        <v>Klasické vzdělávání ve škole</v>
      </c>
      <c r="L243" s="22">
        <f>F243</f>
        <v>0.54938271604938271</v>
      </c>
    </row>
    <row r="244" spans="2:12" ht="30" customHeight="1" x14ac:dyDescent="0.25">
      <c r="B244" s="42" t="s">
        <v>577</v>
      </c>
      <c r="C244" s="43"/>
      <c r="D244" s="64">
        <f>kodovana_data!AB169</f>
        <v>34</v>
      </c>
      <c r="E244" s="63"/>
      <c r="F244" s="56">
        <f t="shared" ref="F244:F245" si="58">D244/$D$246</f>
        <v>0.20987654320987653</v>
      </c>
      <c r="G244" s="57"/>
      <c r="K244" s="26" t="str">
        <f t="shared" si="57"/>
        <v>Online výuka</v>
      </c>
      <c r="L244" s="22">
        <f t="shared" ref="L244:L245" si="59">F244</f>
        <v>0.20987654320987653</v>
      </c>
    </row>
    <row r="245" spans="2:12" ht="30" customHeight="1" thickBot="1" x14ac:dyDescent="0.3">
      <c r="B245" s="73" t="s">
        <v>575</v>
      </c>
      <c r="C245" s="74"/>
      <c r="D245" s="75">
        <f>kodovana_data!AB171</f>
        <v>39</v>
      </c>
      <c r="E245" s="76"/>
      <c r="F245" s="56">
        <f t="shared" si="58"/>
        <v>0.24074074074074073</v>
      </c>
      <c r="G245" s="57"/>
      <c r="K245" s="27" t="str">
        <f t="shared" si="57"/>
        <v>Je mi to jedno</v>
      </c>
      <c r="L245" s="23">
        <f t="shared" si="59"/>
        <v>0.24074074074074073</v>
      </c>
    </row>
    <row r="246" spans="2:12" ht="30" customHeight="1" thickBot="1" x14ac:dyDescent="0.3">
      <c r="B246" s="77" t="s">
        <v>547</v>
      </c>
      <c r="C246" s="78"/>
      <c r="D246" s="79">
        <f>SUM(D243:E245)</f>
        <v>162</v>
      </c>
      <c r="E246" s="80"/>
      <c r="F246" s="52">
        <f>SUM(F243:G245)</f>
        <v>1</v>
      </c>
      <c r="G246" s="53"/>
    </row>
    <row r="253" spans="2:12" ht="15.75" thickBot="1" x14ac:dyDescent="0.3"/>
    <row r="254" spans="2:12" ht="39.950000000000003" customHeight="1" thickBot="1" x14ac:dyDescent="0.3">
      <c r="B254" s="65" t="s">
        <v>630</v>
      </c>
      <c r="C254" s="31"/>
      <c r="D254" s="30" t="s">
        <v>601</v>
      </c>
      <c r="E254" s="32"/>
      <c r="F254" s="34" t="s">
        <v>635</v>
      </c>
      <c r="G254" s="35"/>
      <c r="K254" s="29" t="str">
        <f>B254</f>
        <v>Kvalita vzdělání při distanční výuce</v>
      </c>
      <c r="L254" s="25" t="s">
        <v>634</v>
      </c>
    </row>
    <row r="255" spans="2:12" ht="30" customHeight="1" x14ac:dyDescent="0.25">
      <c r="B255" s="36" t="s">
        <v>553</v>
      </c>
      <c r="C255" s="37"/>
      <c r="D255" s="69">
        <f>kodovana_data!AD167</f>
        <v>2</v>
      </c>
      <c r="E255" s="70"/>
      <c r="F255" s="71">
        <f>D255/$D$260</f>
        <v>1.2345679012345678E-2</v>
      </c>
      <c r="G255" s="72"/>
      <c r="K255" s="26" t="str">
        <f t="shared" ref="K255:K259" si="60">B255</f>
        <v>Ano</v>
      </c>
      <c r="L255" s="22">
        <f>F255</f>
        <v>1.2345679012345678E-2</v>
      </c>
    </row>
    <row r="256" spans="2:12" ht="30" customHeight="1" x14ac:dyDescent="0.25">
      <c r="B256" s="42" t="s">
        <v>554</v>
      </c>
      <c r="C256" s="43"/>
      <c r="D256" s="64">
        <f>kodovana_data!AD169</f>
        <v>13</v>
      </c>
      <c r="E256" s="63"/>
      <c r="F256" s="71">
        <f t="shared" ref="F256:F259" si="61">D256/$D$260</f>
        <v>8.0246913580246909E-2</v>
      </c>
      <c r="G256" s="72"/>
      <c r="K256" s="26" t="str">
        <f t="shared" si="60"/>
        <v>Spíše ano</v>
      </c>
      <c r="L256" s="22">
        <f t="shared" ref="L256:L259" si="62">F256</f>
        <v>8.0246913580246909E-2</v>
      </c>
    </row>
    <row r="257" spans="2:12" ht="30" customHeight="1" x14ac:dyDescent="0.25">
      <c r="B257" s="42" t="s">
        <v>569</v>
      </c>
      <c r="C257" s="43"/>
      <c r="D257" s="64">
        <f>kodovana_data!AD171</f>
        <v>21</v>
      </c>
      <c r="E257" s="63"/>
      <c r="F257" s="71">
        <f t="shared" si="61"/>
        <v>0.12962962962962962</v>
      </c>
      <c r="G257" s="72"/>
      <c r="K257" s="26" t="str">
        <f t="shared" si="60"/>
        <v>Nevím</v>
      </c>
      <c r="L257" s="22">
        <f t="shared" si="62"/>
        <v>0.12962962962962962</v>
      </c>
    </row>
    <row r="258" spans="2:12" ht="30" customHeight="1" x14ac:dyDescent="0.25">
      <c r="B258" s="42" t="s">
        <v>572</v>
      </c>
      <c r="C258" s="43"/>
      <c r="D258" s="64">
        <f>kodovana_data!AD173</f>
        <v>63</v>
      </c>
      <c r="E258" s="63"/>
      <c r="F258" s="71">
        <f t="shared" si="61"/>
        <v>0.3888888888888889</v>
      </c>
      <c r="G258" s="72"/>
      <c r="K258" s="26" t="str">
        <f t="shared" si="60"/>
        <v>Spíše ne</v>
      </c>
      <c r="L258" s="22">
        <f t="shared" si="62"/>
        <v>0.3888888888888889</v>
      </c>
    </row>
    <row r="259" spans="2:12" ht="30" customHeight="1" thickBot="1" x14ac:dyDescent="0.3">
      <c r="B259" s="73" t="s">
        <v>556</v>
      </c>
      <c r="C259" s="74"/>
      <c r="D259" s="75">
        <f>kodovana_data!AD175</f>
        <v>63</v>
      </c>
      <c r="E259" s="76"/>
      <c r="F259" s="71">
        <f t="shared" si="61"/>
        <v>0.3888888888888889</v>
      </c>
      <c r="G259" s="72"/>
      <c r="K259" s="27" t="str">
        <f t="shared" si="60"/>
        <v>Ne</v>
      </c>
      <c r="L259" s="23">
        <f t="shared" si="62"/>
        <v>0.3888888888888889</v>
      </c>
    </row>
    <row r="260" spans="2:12" ht="30" customHeight="1" thickBot="1" x14ac:dyDescent="0.3">
      <c r="B260" s="77" t="s">
        <v>547</v>
      </c>
      <c r="C260" s="78"/>
      <c r="D260" s="79">
        <f>SUM(D255:E259)</f>
        <v>162</v>
      </c>
      <c r="E260" s="80"/>
      <c r="F260" s="52">
        <f>SUM(F255:G259)</f>
        <v>1</v>
      </c>
      <c r="G260" s="53"/>
    </row>
    <row r="263" spans="2:12" ht="15.75" thickBot="1" x14ac:dyDescent="0.3"/>
    <row r="264" spans="2:12" ht="39.950000000000003" customHeight="1" thickBot="1" x14ac:dyDescent="0.3">
      <c r="B264" s="65" t="s">
        <v>631</v>
      </c>
      <c r="C264" s="31"/>
      <c r="D264" s="30" t="s">
        <v>601</v>
      </c>
      <c r="E264" s="32"/>
      <c r="F264" s="34" t="s">
        <v>635</v>
      </c>
      <c r="G264" s="35"/>
      <c r="K264" s="29" t="str">
        <f>B264</f>
        <v>Doučování v době distanční výuky a po ní</v>
      </c>
      <c r="L264" s="25" t="s">
        <v>634</v>
      </c>
    </row>
    <row r="265" spans="2:12" ht="30" customHeight="1" x14ac:dyDescent="0.25">
      <c r="B265" s="36" t="s">
        <v>553</v>
      </c>
      <c r="C265" s="37"/>
      <c r="D265" s="69">
        <f>kodovana_data!AE167</f>
        <v>45</v>
      </c>
      <c r="E265" s="70"/>
      <c r="F265" s="71">
        <f>D265/$D$267</f>
        <v>0.27777777777777779</v>
      </c>
      <c r="G265" s="72"/>
      <c r="K265" s="26" t="str">
        <f t="shared" ref="K265:K266" si="63">B265</f>
        <v>Ano</v>
      </c>
      <c r="L265" s="22">
        <f>F265</f>
        <v>0.27777777777777779</v>
      </c>
    </row>
    <row r="266" spans="2:12" ht="30" customHeight="1" thickBot="1" x14ac:dyDescent="0.3">
      <c r="B266" s="73" t="s">
        <v>556</v>
      </c>
      <c r="C266" s="74"/>
      <c r="D266" s="75">
        <f>kodovana_data!AE169</f>
        <v>117</v>
      </c>
      <c r="E266" s="76"/>
      <c r="F266" s="56">
        <f>D266/$D$267</f>
        <v>0.72222222222222221</v>
      </c>
      <c r="G266" s="57"/>
      <c r="K266" s="27" t="str">
        <f t="shared" si="63"/>
        <v>Ne</v>
      </c>
      <c r="L266" s="23">
        <f>F266</f>
        <v>0.72222222222222221</v>
      </c>
    </row>
    <row r="267" spans="2:12" ht="30" customHeight="1" thickBot="1" x14ac:dyDescent="0.3">
      <c r="B267" s="77" t="s">
        <v>547</v>
      </c>
      <c r="C267" s="78"/>
      <c r="D267" s="79">
        <f>SUM(D265:E266)</f>
        <v>162</v>
      </c>
      <c r="E267" s="80"/>
      <c r="F267" s="52">
        <f>SUM(F265:G266)</f>
        <v>1</v>
      </c>
      <c r="G267" s="53"/>
    </row>
    <row r="274" spans="2:12" ht="15.75" thickBot="1" x14ac:dyDescent="0.3"/>
    <row r="275" spans="2:12" ht="39.950000000000003" customHeight="1" thickBot="1" x14ac:dyDescent="0.3">
      <c r="B275" s="65" t="s">
        <v>632</v>
      </c>
      <c r="C275" s="31"/>
      <c r="D275" s="30" t="s">
        <v>601</v>
      </c>
      <c r="E275" s="32"/>
      <c r="F275" s="34" t="s">
        <v>635</v>
      </c>
      <c r="G275" s="35"/>
      <c r="K275" s="29" t="str">
        <f>B275</f>
        <v>Distanční výuka příčinou doučování</v>
      </c>
      <c r="L275" s="25" t="s">
        <v>634</v>
      </c>
    </row>
    <row r="276" spans="2:12" ht="30" customHeight="1" x14ac:dyDescent="0.25">
      <c r="B276" s="36" t="s">
        <v>553</v>
      </c>
      <c r="C276" s="37"/>
      <c r="D276" s="69">
        <f>kodovana_data!AF167</f>
        <v>13</v>
      </c>
      <c r="E276" s="70"/>
      <c r="F276" s="71">
        <f>D276/$D$281</f>
        <v>0.28888888888888886</v>
      </c>
      <c r="G276" s="72"/>
      <c r="K276" s="26" t="str">
        <f t="shared" ref="K276:K280" si="64">B276</f>
        <v>Ano</v>
      </c>
      <c r="L276" s="22">
        <f>F276</f>
        <v>0.28888888888888886</v>
      </c>
    </row>
    <row r="277" spans="2:12" ht="30" customHeight="1" x14ac:dyDescent="0.25">
      <c r="B277" s="42" t="s">
        <v>554</v>
      </c>
      <c r="C277" s="43"/>
      <c r="D277" s="64">
        <f>kodovana_data!AF169</f>
        <v>18</v>
      </c>
      <c r="E277" s="63"/>
      <c r="F277" s="56">
        <f t="shared" ref="F277:F280" si="65">D277/$D$281</f>
        <v>0.4</v>
      </c>
      <c r="G277" s="57"/>
      <c r="K277" s="26" t="str">
        <f t="shared" si="64"/>
        <v>Spíše ano</v>
      </c>
      <c r="L277" s="22">
        <f t="shared" ref="L277:L280" si="66">F277</f>
        <v>0.4</v>
      </c>
    </row>
    <row r="278" spans="2:12" ht="30" customHeight="1" x14ac:dyDescent="0.25">
      <c r="B278" s="42" t="s">
        <v>569</v>
      </c>
      <c r="C278" s="43"/>
      <c r="D278" s="64">
        <f>kodovana_data!AF171</f>
        <v>5</v>
      </c>
      <c r="E278" s="63"/>
      <c r="F278" s="56">
        <f>D278/$D$281</f>
        <v>0.1111111111111111</v>
      </c>
      <c r="G278" s="57"/>
      <c r="K278" s="26" t="str">
        <f t="shared" si="64"/>
        <v>Nevím</v>
      </c>
      <c r="L278" s="22">
        <f t="shared" si="66"/>
        <v>0.1111111111111111</v>
      </c>
    </row>
    <row r="279" spans="2:12" ht="30" customHeight="1" x14ac:dyDescent="0.25">
      <c r="B279" s="42" t="s">
        <v>572</v>
      </c>
      <c r="C279" s="43"/>
      <c r="D279" s="64">
        <f>kodovana_data!AF173</f>
        <v>5</v>
      </c>
      <c r="E279" s="63"/>
      <c r="F279" s="56">
        <f t="shared" si="65"/>
        <v>0.1111111111111111</v>
      </c>
      <c r="G279" s="57"/>
      <c r="K279" s="26" t="str">
        <f t="shared" si="64"/>
        <v>Spíše ne</v>
      </c>
      <c r="L279" s="22">
        <f t="shared" si="66"/>
        <v>0.1111111111111111</v>
      </c>
    </row>
    <row r="280" spans="2:12" ht="30" customHeight="1" thickBot="1" x14ac:dyDescent="0.3">
      <c r="B280" s="73" t="s">
        <v>556</v>
      </c>
      <c r="C280" s="74"/>
      <c r="D280" s="75">
        <f>kodovana_data!AF175</f>
        <v>4</v>
      </c>
      <c r="E280" s="76"/>
      <c r="F280" s="56">
        <f t="shared" si="65"/>
        <v>8.8888888888888892E-2</v>
      </c>
      <c r="G280" s="57"/>
      <c r="K280" s="27" t="str">
        <f t="shared" si="64"/>
        <v>Ne</v>
      </c>
      <c r="L280" s="23">
        <f t="shared" si="66"/>
        <v>8.8888888888888892E-2</v>
      </c>
    </row>
    <row r="281" spans="2:12" ht="30" customHeight="1" thickBot="1" x14ac:dyDescent="0.3">
      <c r="B281" s="77" t="s">
        <v>547</v>
      </c>
      <c r="C281" s="78"/>
      <c r="D281" s="79">
        <f>SUM(D276:E280)</f>
        <v>45</v>
      </c>
      <c r="E281" s="80"/>
      <c r="F281" s="52">
        <f>SUM(F276:G280)</f>
        <v>1</v>
      </c>
      <c r="G281" s="53"/>
    </row>
    <row r="284" spans="2:12" ht="15.75" thickBot="1" x14ac:dyDescent="0.3"/>
    <row r="285" spans="2:12" ht="39.950000000000003" customHeight="1" thickBot="1" x14ac:dyDescent="0.3">
      <c r="B285" s="65" t="s">
        <v>633</v>
      </c>
      <c r="C285" s="31"/>
      <c r="D285" s="30" t="s">
        <v>601</v>
      </c>
      <c r="E285" s="32"/>
      <c r="F285" s="34" t="s">
        <v>635</v>
      </c>
      <c r="G285" s="35"/>
      <c r="K285" s="29" t="str">
        <f>B285</f>
        <v>Jakému typu výuky byste dali přednost?</v>
      </c>
      <c r="L285" s="25" t="s">
        <v>634</v>
      </c>
    </row>
    <row r="286" spans="2:12" ht="30" customHeight="1" x14ac:dyDescent="0.25">
      <c r="B286" s="36" t="s">
        <v>573</v>
      </c>
      <c r="C286" s="37"/>
      <c r="D286" s="69">
        <f>kodovana_data!AI167</f>
        <v>52</v>
      </c>
      <c r="E286" s="70"/>
      <c r="F286" s="71">
        <f>D286/$D$289</f>
        <v>0.32098765432098764</v>
      </c>
      <c r="G286" s="72"/>
      <c r="K286" s="26" t="str">
        <f t="shared" ref="K286:K288" si="67">B286</f>
        <v>Klasická výuka</v>
      </c>
      <c r="L286" s="22">
        <f>F286</f>
        <v>0.32098765432098764</v>
      </c>
    </row>
    <row r="287" spans="2:12" ht="30" customHeight="1" x14ac:dyDescent="0.25">
      <c r="B287" s="42" t="s">
        <v>574</v>
      </c>
      <c r="C287" s="43"/>
      <c r="D287" s="64">
        <f>kodovana_data!AI169</f>
        <v>94</v>
      </c>
      <c r="E287" s="63"/>
      <c r="F287" s="56">
        <f t="shared" ref="F287:F288" si="68">D287/$D$289</f>
        <v>0.58024691358024694</v>
      </c>
      <c r="G287" s="57"/>
      <c r="K287" s="26" t="str">
        <f t="shared" si="67"/>
        <v>Hybridní výuka</v>
      </c>
      <c r="L287" s="22">
        <f t="shared" ref="L287:L288" si="69">F287</f>
        <v>0.58024691358024694</v>
      </c>
    </row>
    <row r="288" spans="2:12" ht="30" customHeight="1" thickBot="1" x14ac:dyDescent="0.3">
      <c r="B288" s="73" t="s">
        <v>575</v>
      </c>
      <c r="C288" s="74"/>
      <c r="D288" s="75">
        <f>kodovana_data!AI171</f>
        <v>16</v>
      </c>
      <c r="E288" s="76"/>
      <c r="F288" s="56">
        <f t="shared" si="68"/>
        <v>9.8765432098765427E-2</v>
      </c>
      <c r="G288" s="57"/>
      <c r="K288" s="27" t="str">
        <f t="shared" si="67"/>
        <v>Je mi to jedno</v>
      </c>
      <c r="L288" s="23">
        <f t="shared" si="69"/>
        <v>9.8765432098765427E-2</v>
      </c>
    </row>
    <row r="289" spans="2:7" ht="30" customHeight="1" thickBot="1" x14ac:dyDescent="0.3">
      <c r="B289" s="77" t="s">
        <v>547</v>
      </c>
      <c r="C289" s="78"/>
      <c r="D289" s="79">
        <f>SUM(D286:E288)</f>
        <v>162</v>
      </c>
      <c r="E289" s="80"/>
      <c r="F289" s="52">
        <f>SUM(F286:G288)</f>
        <v>1</v>
      </c>
      <c r="G289" s="53"/>
    </row>
  </sheetData>
  <mergeCells count="537">
    <mergeCell ref="B275:C275"/>
    <mergeCell ref="D275:E275"/>
    <mergeCell ref="F275:G275"/>
    <mergeCell ref="B276:C276"/>
    <mergeCell ref="D276:E276"/>
    <mergeCell ref="F276:G276"/>
    <mergeCell ref="B288:C288"/>
    <mergeCell ref="D288:E288"/>
    <mergeCell ref="F288:G288"/>
    <mergeCell ref="B280:C280"/>
    <mergeCell ref="D280:E280"/>
    <mergeCell ref="F280:G280"/>
    <mergeCell ref="B281:C281"/>
    <mergeCell ref="D281:E281"/>
    <mergeCell ref="F281:G281"/>
    <mergeCell ref="B277:C277"/>
    <mergeCell ref="D277:E277"/>
    <mergeCell ref="F277:G277"/>
    <mergeCell ref="B279:C279"/>
    <mergeCell ref="D279:E279"/>
    <mergeCell ref="F279:G279"/>
    <mergeCell ref="D278:E278"/>
    <mergeCell ref="B278:C278"/>
    <mergeCell ref="F278:G278"/>
    <mergeCell ref="B289:C289"/>
    <mergeCell ref="D289:E289"/>
    <mergeCell ref="F289:G289"/>
    <mergeCell ref="B287:C287"/>
    <mergeCell ref="D287:E287"/>
    <mergeCell ref="F287:G287"/>
    <mergeCell ref="B285:C285"/>
    <mergeCell ref="D285:E285"/>
    <mergeCell ref="F285:G285"/>
    <mergeCell ref="B286:C286"/>
    <mergeCell ref="D286:E286"/>
    <mergeCell ref="F286:G286"/>
    <mergeCell ref="B266:C266"/>
    <mergeCell ref="D266:E266"/>
    <mergeCell ref="F266:G266"/>
    <mergeCell ref="B267:C267"/>
    <mergeCell ref="D267:E267"/>
    <mergeCell ref="F267:G267"/>
    <mergeCell ref="B264:C264"/>
    <mergeCell ref="D264:E264"/>
    <mergeCell ref="F264:G264"/>
    <mergeCell ref="B265:C265"/>
    <mergeCell ref="D265:E265"/>
    <mergeCell ref="F265:G265"/>
    <mergeCell ref="B259:C259"/>
    <mergeCell ref="D259:E259"/>
    <mergeCell ref="F259:G259"/>
    <mergeCell ref="B260:C260"/>
    <mergeCell ref="D260:E260"/>
    <mergeCell ref="F260:G260"/>
    <mergeCell ref="B256:C256"/>
    <mergeCell ref="D256:E256"/>
    <mergeCell ref="F256:G256"/>
    <mergeCell ref="B258:C258"/>
    <mergeCell ref="D258:E258"/>
    <mergeCell ref="F258:G258"/>
    <mergeCell ref="B257:C257"/>
    <mergeCell ref="D257:E257"/>
    <mergeCell ref="F257:G257"/>
    <mergeCell ref="B254:C254"/>
    <mergeCell ref="D254:E254"/>
    <mergeCell ref="F254:G254"/>
    <mergeCell ref="B255:C255"/>
    <mergeCell ref="D255:E255"/>
    <mergeCell ref="F255:G255"/>
    <mergeCell ref="B245:C245"/>
    <mergeCell ref="D245:E245"/>
    <mergeCell ref="F245:G245"/>
    <mergeCell ref="B246:C246"/>
    <mergeCell ref="D246:E246"/>
    <mergeCell ref="F246:G246"/>
    <mergeCell ref="B244:C244"/>
    <mergeCell ref="D244:E244"/>
    <mergeCell ref="F244:G244"/>
    <mergeCell ref="B242:C242"/>
    <mergeCell ref="D242:E242"/>
    <mergeCell ref="F242:G242"/>
    <mergeCell ref="B243:C243"/>
    <mergeCell ref="D243:E243"/>
    <mergeCell ref="F243:G243"/>
    <mergeCell ref="B237:C237"/>
    <mergeCell ref="D237:E237"/>
    <mergeCell ref="F237:G237"/>
    <mergeCell ref="B238:C238"/>
    <mergeCell ref="D238:E238"/>
    <mergeCell ref="F238:G238"/>
    <mergeCell ref="B235:C235"/>
    <mergeCell ref="D235:E235"/>
    <mergeCell ref="F235:G235"/>
    <mergeCell ref="B236:C236"/>
    <mergeCell ref="D236:E236"/>
    <mergeCell ref="F236:G236"/>
    <mergeCell ref="B233:C233"/>
    <mergeCell ref="D233:E233"/>
    <mergeCell ref="F233:G233"/>
    <mergeCell ref="B234:C234"/>
    <mergeCell ref="D234:E234"/>
    <mergeCell ref="F234:G234"/>
    <mergeCell ref="B228:C228"/>
    <mergeCell ref="D228:E228"/>
    <mergeCell ref="F228:G228"/>
    <mergeCell ref="B229:C229"/>
    <mergeCell ref="D229:E229"/>
    <mergeCell ref="F229:G229"/>
    <mergeCell ref="B226:C226"/>
    <mergeCell ref="D226:E226"/>
    <mergeCell ref="F226:G226"/>
    <mergeCell ref="B227:C227"/>
    <mergeCell ref="D227:E227"/>
    <mergeCell ref="F227:G227"/>
    <mergeCell ref="B224:C224"/>
    <mergeCell ref="D224:E224"/>
    <mergeCell ref="F224:G224"/>
    <mergeCell ref="B225:C225"/>
    <mergeCell ref="D225:E225"/>
    <mergeCell ref="F225:G225"/>
    <mergeCell ref="B219:C219"/>
    <mergeCell ref="D219:E219"/>
    <mergeCell ref="F219:G219"/>
    <mergeCell ref="B220:C220"/>
    <mergeCell ref="D220:E220"/>
    <mergeCell ref="F220:G220"/>
    <mergeCell ref="B217:C217"/>
    <mergeCell ref="D217:E217"/>
    <mergeCell ref="F217:G217"/>
    <mergeCell ref="B218:C218"/>
    <mergeCell ref="D218:E218"/>
    <mergeCell ref="F218:G218"/>
    <mergeCell ref="B215:C215"/>
    <mergeCell ref="D215:E215"/>
    <mergeCell ref="F215:G215"/>
    <mergeCell ref="B216:C216"/>
    <mergeCell ref="D216:E216"/>
    <mergeCell ref="F216:G216"/>
    <mergeCell ref="B199:C199"/>
    <mergeCell ref="D199:E199"/>
    <mergeCell ref="F199:G199"/>
    <mergeCell ref="B200:C200"/>
    <mergeCell ref="D200:E200"/>
    <mergeCell ref="F200:G200"/>
    <mergeCell ref="B207:C207"/>
    <mergeCell ref="D207:E207"/>
    <mergeCell ref="F207:G207"/>
    <mergeCell ref="B206:C206"/>
    <mergeCell ref="D206:E206"/>
    <mergeCell ref="F206:G206"/>
    <mergeCell ref="B204:C204"/>
    <mergeCell ref="D204:E204"/>
    <mergeCell ref="F204:G204"/>
    <mergeCell ref="B205:C205"/>
    <mergeCell ref="D205:E205"/>
    <mergeCell ref="F205:G205"/>
    <mergeCell ref="B197:C197"/>
    <mergeCell ref="D197:E197"/>
    <mergeCell ref="F197:G197"/>
    <mergeCell ref="B198:C198"/>
    <mergeCell ref="D198:E198"/>
    <mergeCell ref="F198:G198"/>
    <mergeCell ref="B195:C195"/>
    <mergeCell ref="D195:E195"/>
    <mergeCell ref="F195:G195"/>
    <mergeCell ref="B196:C196"/>
    <mergeCell ref="D196:E196"/>
    <mergeCell ref="F196:G196"/>
    <mergeCell ref="B190:C190"/>
    <mergeCell ref="D190:E190"/>
    <mergeCell ref="F190:G190"/>
    <mergeCell ref="B191:C191"/>
    <mergeCell ref="D191:E191"/>
    <mergeCell ref="F191:G191"/>
    <mergeCell ref="B188:C188"/>
    <mergeCell ref="D188:E188"/>
    <mergeCell ref="F188:G188"/>
    <mergeCell ref="B189:C189"/>
    <mergeCell ref="D189:E189"/>
    <mergeCell ref="F189:G189"/>
    <mergeCell ref="B186:C186"/>
    <mergeCell ref="D186:E186"/>
    <mergeCell ref="F186:G186"/>
    <mergeCell ref="B187:C187"/>
    <mergeCell ref="D187:E187"/>
    <mergeCell ref="F187:G187"/>
    <mergeCell ref="B181:C181"/>
    <mergeCell ref="D181:E181"/>
    <mergeCell ref="F181:G181"/>
    <mergeCell ref="B182:C182"/>
    <mergeCell ref="D182:E182"/>
    <mergeCell ref="F182:G182"/>
    <mergeCell ref="B179:C179"/>
    <mergeCell ref="D179:E179"/>
    <mergeCell ref="F179:G179"/>
    <mergeCell ref="B180:C180"/>
    <mergeCell ref="D180:E180"/>
    <mergeCell ref="F180:G180"/>
    <mergeCell ref="B177:C177"/>
    <mergeCell ref="D177:E177"/>
    <mergeCell ref="F177:G177"/>
    <mergeCell ref="B178:C178"/>
    <mergeCell ref="D178:E178"/>
    <mergeCell ref="F178:G178"/>
    <mergeCell ref="B172:C172"/>
    <mergeCell ref="D172:E172"/>
    <mergeCell ref="F172:G172"/>
    <mergeCell ref="B173:C173"/>
    <mergeCell ref="D173:E173"/>
    <mergeCell ref="F173:G173"/>
    <mergeCell ref="B170:C170"/>
    <mergeCell ref="D170:E170"/>
    <mergeCell ref="F170:G170"/>
    <mergeCell ref="B171:C171"/>
    <mergeCell ref="D171:E171"/>
    <mergeCell ref="F171:G171"/>
    <mergeCell ref="B168:C168"/>
    <mergeCell ref="D168:E168"/>
    <mergeCell ref="F168:G168"/>
    <mergeCell ref="B169:C169"/>
    <mergeCell ref="D169:E169"/>
    <mergeCell ref="F169:G169"/>
    <mergeCell ref="B163:C163"/>
    <mergeCell ref="D163:E163"/>
    <mergeCell ref="F163:G163"/>
    <mergeCell ref="B164:C164"/>
    <mergeCell ref="D164:E164"/>
    <mergeCell ref="F164:G164"/>
    <mergeCell ref="B162:C162"/>
    <mergeCell ref="D162:E162"/>
    <mergeCell ref="F162:G162"/>
    <mergeCell ref="B160:C160"/>
    <mergeCell ref="D160:E160"/>
    <mergeCell ref="F160:G160"/>
    <mergeCell ref="B161:C161"/>
    <mergeCell ref="D161:E161"/>
    <mergeCell ref="F161:G161"/>
    <mergeCell ref="B158:C158"/>
    <mergeCell ref="D158:E158"/>
    <mergeCell ref="F158:G158"/>
    <mergeCell ref="B159:C159"/>
    <mergeCell ref="D159:E159"/>
    <mergeCell ref="F159:G159"/>
    <mergeCell ref="B156:C156"/>
    <mergeCell ref="D156:E156"/>
    <mergeCell ref="F156:G156"/>
    <mergeCell ref="B157:C157"/>
    <mergeCell ref="D157:E157"/>
    <mergeCell ref="F157:G157"/>
    <mergeCell ref="B151:C151"/>
    <mergeCell ref="D151:E151"/>
    <mergeCell ref="F151:G151"/>
    <mergeCell ref="B152:C152"/>
    <mergeCell ref="D152:E152"/>
    <mergeCell ref="F152:G152"/>
    <mergeCell ref="B148:C148"/>
    <mergeCell ref="D148:E148"/>
    <mergeCell ref="F148:G148"/>
    <mergeCell ref="B150:C150"/>
    <mergeCell ref="D150:E150"/>
    <mergeCell ref="F150:G150"/>
    <mergeCell ref="B149:C149"/>
    <mergeCell ref="D149:E149"/>
    <mergeCell ref="F149:G149"/>
    <mergeCell ref="B146:C146"/>
    <mergeCell ref="D146:E146"/>
    <mergeCell ref="F146:G146"/>
    <mergeCell ref="B147:C147"/>
    <mergeCell ref="D147:E147"/>
    <mergeCell ref="F147:G147"/>
    <mergeCell ref="B142:C142"/>
    <mergeCell ref="D142:E142"/>
    <mergeCell ref="F142:G142"/>
    <mergeCell ref="B140:C140"/>
    <mergeCell ref="D140:E140"/>
    <mergeCell ref="F140:G140"/>
    <mergeCell ref="B141:C141"/>
    <mergeCell ref="D141:E141"/>
    <mergeCell ref="F141:G141"/>
    <mergeCell ref="B138:C138"/>
    <mergeCell ref="D138:E138"/>
    <mergeCell ref="F138:G138"/>
    <mergeCell ref="B139:C139"/>
    <mergeCell ref="D139:E139"/>
    <mergeCell ref="F139:G139"/>
    <mergeCell ref="B118:C118"/>
    <mergeCell ref="D118:E118"/>
    <mergeCell ref="F118:G118"/>
    <mergeCell ref="B137:C137"/>
    <mergeCell ref="D137:E137"/>
    <mergeCell ref="F137:G137"/>
    <mergeCell ref="D128:E128"/>
    <mergeCell ref="F128:G128"/>
    <mergeCell ref="B129:C129"/>
    <mergeCell ref="D129:E129"/>
    <mergeCell ref="F129:G129"/>
    <mergeCell ref="B127:C127"/>
    <mergeCell ref="D127:E127"/>
    <mergeCell ref="F127:G127"/>
    <mergeCell ref="B128:C128"/>
    <mergeCell ref="B124:C124"/>
    <mergeCell ref="D124:E124"/>
    <mergeCell ref="F124:G124"/>
    <mergeCell ref="B125:C125"/>
    <mergeCell ref="D125:E125"/>
    <mergeCell ref="F125:G125"/>
    <mergeCell ref="B126:C126"/>
    <mergeCell ref="D126:E126"/>
    <mergeCell ref="F126:G126"/>
    <mergeCell ref="B116:C116"/>
    <mergeCell ref="D116:E116"/>
    <mergeCell ref="F116:G116"/>
    <mergeCell ref="B117:C117"/>
    <mergeCell ref="D117:E117"/>
    <mergeCell ref="F117:G117"/>
    <mergeCell ref="B111:C111"/>
    <mergeCell ref="D111:E111"/>
    <mergeCell ref="F111:G111"/>
    <mergeCell ref="B115:C115"/>
    <mergeCell ref="D115:E115"/>
    <mergeCell ref="F115:G115"/>
    <mergeCell ref="B109:C109"/>
    <mergeCell ref="D109:E109"/>
    <mergeCell ref="F109:G109"/>
    <mergeCell ref="B110:C110"/>
    <mergeCell ref="D110:E110"/>
    <mergeCell ref="F110:G110"/>
    <mergeCell ref="B102:C102"/>
    <mergeCell ref="D102:E102"/>
    <mergeCell ref="F102:G102"/>
    <mergeCell ref="B108:C108"/>
    <mergeCell ref="D108:E108"/>
    <mergeCell ref="F108:G108"/>
    <mergeCell ref="B103:C103"/>
    <mergeCell ref="D103:E103"/>
    <mergeCell ref="F103:G103"/>
    <mergeCell ref="B104:C104"/>
    <mergeCell ref="D104:E104"/>
    <mergeCell ref="F104:G104"/>
    <mergeCell ref="B100:C100"/>
    <mergeCell ref="D100:E100"/>
    <mergeCell ref="F100:G100"/>
    <mergeCell ref="B101:C101"/>
    <mergeCell ref="D101:E101"/>
    <mergeCell ref="F101:G101"/>
    <mergeCell ref="B98:C98"/>
    <mergeCell ref="D98:E98"/>
    <mergeCell ref="F98:G98"/>
    <mergeCell ref="B99:C99"/>
    <mergeCell ref="D99:E99"/>
    <mergeCell ref="F99:G99"/>
    <mergeCell ref="B96:C96"/>
    <mergeCell ref="D96:E96"/>
    <mergeCell ref="F96:G96"/>
    <mergeCell ref="B97:C97"/>
    <mergeCell ref="D97:E97"/>
    <mergeCell ref="F97:G97"/>
    <mergeCell ref="B94:C94"/>
    <mergeCell ref="D94:E94"/>
    <mergeCell ref="F94:G94"/>
    <mergeCell ref="B95:C95"/>
    <mergeCell ref="D95:E95"/>
    <mergeCell ref="F95:G95"/>
    <mergeCell ref="B93:C93"/>
    <mergeCell ref="D93:E93"/>
    <mergeCell ref="F93:G93"/>
    <mergeCell ref="B82:C82"/>
    <mergeCell ref="B83:C83"/>
    <mergeCell ref="B84:C84"/>
    <mergeCell ref="B85:C85"/>
    <mergeCell ref="D82:E82"/>
    <mergeCell ref="D83:E83"/>
    <mergeCell ref="D84:E84"/>
    <mergeCell ref="D85:E85"/>
    <mergeCell ref="B88:C88"/>
    <mergeCell ref="D88:E88"/>
    <mergeCell ref="F88:G88"/>
    <mergeCell ref="B89:C89"/>
    <mergeCell ref="D89:E89"/>
    <mergeCell ref="F89:G89"/>
    <mergeCell ref="B86:C86"/>
    <mergeCell ref="D86:E86"/>
    <mergeCell ref="F86:G86"/>
    <mergeCell ref="B87:C87"/>
    <mergeCell ref="D87:E87"/>
    <mergeCell ref="F87:G87"/>
    <mergeCell ref="F85:G85"/>
    <mergeCell ref="B80:C80"/>
    <mergeCell ref="D80:E80"/>
    <mergeCell ref="F80:G80"/>
    <mergeCell ref="B81:C81"/>
    <mergeCell ref="D81:E81"/>
    <mergeCell ref="F81:G81"/>
    <mergeCell ref="F82:G82"/>
    <mergeCell ref="F83:G83"/>
    <mergeCell ref="F84:G84"/>
    <mergeCell ref="D71:E71"/>
    <mergeCell ref="F71:G71"/>
    <mergeCell ref="B71:C71"/>
    <mergeCell ref="B79:C79"/>
    <mergeCell ref="D79:E79"/>
    <mergeCell ref="F79:G79"/>
    <mergeCell ref="B74:C74"/>
    <mergeCell ref="D74:E74"/>
    <mergeCell ref="F74:G74"/>
    <mergeCell ref="B75:C75"/>
    <mergeCell ref="D75:E75"/>
    <mergeCell ref="F75:G75"/>
    <mergeCell ref="B72:C72"/>
    <mergeCell ref="D72:E72"/>
    <mergeCell ref="F72:G72"/>
    <mergeCell ref="B73:C73"/>
    <mergeCell ref="D73:E73"/>
    <mergeCell ref="F73:G73"/>
    <mergeCell ref="B69:C69"/>
    <mergeCell ref="D69:E69"/>
    <mergeCell ref="F69:G69"/>
    <mergeCell ref="B70:C70"/>
    <mergeCell ref="D70:E70"/>
    <mergeCell ref="F70:G70"/>
    <mergeCell ref="B64:C64"/>
    <mergeCell ref="D64:E64"/>
    <mergeCell ref="F64:G64"/>
    <mergeCell ref="B65:C65"/>
    <mergeCell ref="D65:E65"/>
    <mergeCell ref="F65:G65"/>
    <mergeCell ref="B62:C62"/>
    <mergeCell ref="D62:E62"/>
    <mergeCell ref="F62:G62"/>
    <mergeCell ref="B63:C63"/>
    <mergeCell ref="D63:E63"/>
    <mergeCell ref="F63:G63"/>
    <mergeCell ref="B60:C60"/>
    <mergeCell ref="D60:E60"/>
    <mergeCell ref="F60:G60"/>
    <mergeCell ref="B61:C61"/>
    <mergeCell ref="D61:E61"/>
    <mergeCell ref="F61:G61"/>
    <mergeCell ref="B55:C55"/>
    <mergeCell ref="D55:E55"/>
    <mergeCell ref="F55:G55"/>
    <mergeCell ref="B56:C56"/>
    <mergeCell ref="D56:E56"/>
    <mergeCell ref="F56:G56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46:C46"/>
    <mergeCell ref="D46:E46"/>
    <mergeCell ref="F46:G46"/>
    <mergeCell ref="B47:C47"/>
    <mergeCell ref="D47:E47"/>
    <mergeCell ref="F47:G4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16:C16"/>
    <mergeCell ref="D16:E16"/>
    <mergeCell ref="F16:G16"/>
    <mergeCell ref="B14:C14"/>
    <mergeCell ref="D14:E14"/>
    <mergeCell ref="F14:G14"/>
    <mergeCell ref="B13:C13"/>
    <mergeCell ref="D13:E13"/>
    <mergeCell ref="F13:G13"/>
    <mergeCell ref="B15:C15"/>
    <mergeCell ref="D15:E15"/>
    <mergeCell ref="F15:G15"/>
    <mergeCell ref="B12:C12"/>
    <mergeCell ref="D12:E12"/>
    <mergeCell ref="F12:G1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16FD-4BF0-4748-9AA4-3D7894DBFA39}">
  <dimension ref="B1:G31"/>
  <sheetViews>
    <sheetView workbookViewId="0">
      <selection activeCell="I26" sqref="I26"/>
    </sheetView>
  </sheetViews>
  <sheetFormatPr defaultRowHeight="15" x14ac:dyDescent="0.25"/>
  <cols>
    <col min="2" max="3" width="11.7109375" customWidth="1"/>
    <col min="4" max="7" width="10.7109375" customWidth="1"/>
  </cols>
  <sheetData>
    <row r="1" spans="2:7" ht="15.75" thickBot="1" x14ac:dyDescent="0.3"/>
    <row r="2" spans="2:7" ht="39.950000000000003" customHeight="1" thickBot="1" x14ac:dyDescent="0.3">
      <c r="B2" s="87" t="s">
        <v>643</v>
      </c>
      <c r="C2" s="88"/>
      <c r="D2" s="30" t="s">
        <v>608</v>
      </c>
      <c r="E2" s="91"/>
      <c r="F2" s="34" t="s">
        <v>635</v>
      </c>
      <c r="G2" s="35"/>
    </row>
    <row r="3" spans="2:7" ht="30" customHeight="1" x14ac:dyDescent="0.25">
      <c r="B3" s="36" t="s">
        <v>231</v>
      </c>
      <c r="C3" s="37"/>
      <c r="D3" s="83">
        <f>37+5+9</f>
        <v>51</v>
      </c>
      <c r="E3" s="92"/>
      <c r="F3" s="71">
        <f>D3/$D$8</f>
        <v>0.22767857142857142</v>
      </c>
      <c r="G3" s="72"/>
    </row>
    <row r="4" spans="2:7" ht="30" customHeight="1" x14ac:dyDescent="0.25">
      <c r="B4" s="42" t="s">
        <v>644</v>
      </c>
      <c r="C4" s="43"/>
      <c r="D4" s="85">
        <f>63+15+5+7</f>
        <v>90</v>
      </c>
      <c r="E4" s="93"/>
      <c r="F4" s="56">
        <f t="shared" ref="F4:F7" si="0">D4/$D$8</f>
        <v>0.4017857142857143</v>
      </c>
      <c r="G4" s="57"/>
    </row>
    <row r="5" spans="2:7" ht="30" customHeight="1" x14ac:dyDescent="0.25">
      <c r="B5" s="42" t="s">
        <v>646</v>
      </c>
      <c r="C5" s="43"/>
      <c r="D5" s="85">
        <f>9+6+10+15</f>
        <v>40</v>
      </c>
      <c r="E5" s="93"/>
      <c r="F5" s="56">
        <f t="shared" si="0"/>
        <v>0.17857142857142858</v>
      </c>
      <c r="G5" s="57"/>
    </row>
    <row r="6" spans="2:7" ht="30" customHeight="1" x14ac:dyDescent="0.25">
      <c r="B6" s="42" t="s">
        <v>647</v>
      </c>
      <c r="C6" s="43"/>
      <c r="D6" s="85">
        <v>20</v>
      </c>
      <c r="E6" s="93"/>
      <c r="F6" s="56">
        <f t="shared" si="0"/>
        <v>8.9285714285714288E-2</v>
      </c>
      <c r="G6" s="57"/>
    </row>
    <row r="7" spans="2:7" ht="30" customHeight="1" thickBot="1" x14ac:dyDescent="0.3">
      <c r="B7" s="73" t="s">
        <v>645</v>
      </c>
      <c r="C7" s="74"/>
      <c r="D7" s="81">
        <v>23</v>
      </c>
      <c r="E7" s="94"/>
      <c r="F7" s="56">
        <f t="shared" si="0"/>
        <v>0.10267857142857142</v>
      </c>
      <c r="G7" s="57"/>
    </row>
    <row r="8" spans="2:7" ht="30" customHeight="1" thickBot="1" x14ac:dyDescent="0.3">
      <c r="B8" s="77" t="s">
        <v>547</v>
      </c>
      <c r="C8" s="78"/>
      <c r="D8" s="79">
        <f>SUM(D3:E7)</f>
        <v>224</v>
      </c>
      <c r="E8" s="95"/>
      <c r="F8" s="52">
        <f>SUM(F3:G7)</f>
        <v>1</v>
      </c>
      <c r="G8" s="53"/>
    </row>
    <row r="11" spans="2:7" ht="15.75" thickBot="1" x14ac:dyDescent="0.3"/>
    <row r="12" spans="2:7" ht="39.950000000000003" customHeight="1" thickBot="1" x14ac:dyDescent="0.3">
      <c r="B12" s="65" t="s">
        <v>642</v>
      </c>
      <c r="C12" s="31"/>
      <c r="D12" s="30" t="s">
        <v>608</v>
      </c>
      <c r="E12" s="91"/>
      <c r="F12" s="34" t="s">
        <v>635</v>
      </c>
      <c r="G12" s="35"/>
    </row>
    <row r="13" spans="2:7" ht="30" customHeight="1" x14ac:dyDescent="0.25">
      <c r="B13" s="36" t="s">
        <v>650</v>
      </c>
      <c r="C13" s="37"/>
      <c r="D13" s="83">
        <v>44</v>
      </c>
      <c r="E13" s="92"/>
      <c r="F13" s="71">
        <f>D13/$D$20</f>
        <v>0.19298245614035087</v>
      </c>
      <c r="G13" s="72"/>
    </row>
    <row r="14" spans="2:7" ht="30" customHeight="1" x14ac:dyDescent="0.25">
      <c r="B14" s="42" t="s">
        <v>649</v>
      </c>
      <c r="C14" s="43"/>
      <c r="D14" s="85">
        <v>25</v>
      </c>
      <c r="E14" s="93"/>
      <c r="F14" s="56">
        <f t="shared" ref="F14:F19" si="1">D14/$D$20</f>
        <v>0.10964912280701754</v>
      </c>
      <c r="G14" s="57"/>
    </row>
    <row r="15" spans="2:7" ht="30" customHeight="1" x14ac:dyDescent="0.25">
      <c r="B15" s="42" t="s">
        <v>651</v>
      </c>
      <c r="C15" s="43"/>
      <c r="D15" s="85">
        <f>22+14</f>
        <v>36</v>
      </c>
      <c r="E15" s="93"/>
      <c r="F15" s="56">
        <f t="shared" si="1"/>
        <v>0.15789473684210525</v>
      </c>
      <c r="G15" s="57"/>
    </row>
    <row r="16" spans="2:7" ht="30" customHeight="1" x14ac:dyDescent="0.25">
      <c r="B16" s="42" t="s">
        <v>653</v>
      </c>
      <c r="C16" s="43"/>
      <c r="D16" s="85">
        <v>27</v>
      </c>
      <c r="E16" s="93"/>
      <c r="F16" s="56">
        <f t="shared" si="1"/>
        <v>0.11842105263157894</v>
      </c>
      <c r="G16" s="57"/>
    </row>
    <row r="17" spans="2:7" ht="30" customHeight="1" x14ac:dyDescent="0.25">
      <c r="B17" s="42" t="s">
        <v>654</v>
      </c>
      <c r="C17" s="43"/>
      <c r="D17" s="85">
        <v>38</v>
      </c>
      <c r="E17" s="93"/>
      <c r="F17" s="56">
        <f t="shared" si="1"/>
        <v>0.16666666666666666</v>
      </c>
      <c r="G17" s="57"/>
    </row>
    <row r="18" spans="2:7" ht="30" customHeight="1" x14ac:dyDescent="0.25">
      <c r="B18" s="42" t="s">
        <v>652</v>
      </c>
      <c r="C18" s="43"/>
      <c r="D18" s="89">
        <v>11</v>
      </c>
      <c r="E18" s="93"/>
      <c r="F18" s="56">
        <f t="shared" si="1"/>
        <v>4.8245614035087717E-2</v>
      </c>
      <c r="G18" s="57"/>
    </row>
    <row r="19" spans="2:7" ht="30" customHeight="1" thickBot="1" x14ac:dyDescent="0.3">
      <c r="B19" s="73" t="s">
        <v>648</v>
      </c>
      <c r="C19" s="74"/>
      <c r="D19" s="81">
        <v>47</v>
      </c>
      <c r="E19" s="94"/>
      <c r="F19" s="56">
        <f t="shared" si="1"/>
        <v>0.20614035087719298</v>
      </c>
      <c r="G19" s="57"/>
    </row>
    <row r="20" spans="2:7" ht="30" customHeight="1" thickBot="1" x14ac:dyDescent="0.3">
      <c r="B20" s="77" t="s">
        <v>547</v>
      </c>
      <c r="C20" s="78"/>
      <c r="D20" s="79">
        <f>SUM(D13:E19)</f>
        <v>228</v>
      </c>
      <c r="E20" s="95"/>
      <c r="F20" s="52">
        <f>SUM(F13:G19)</f>
        <v>1</v>
      </c>
      <c r="G20" s="53"/>
    </row>
    <row r="23" spans="2:7" ht="15.75" thickBot="1" x14ac:dyDescent="0.3"/>
    <row r="24" spans="2:7" ht="39.950000000000003" customHeight="1" thickBot="1" x14ac:dyDescent="0.3">
      <c r="B24" s="65" t="s">
        <v>641</v>
      </c>
      <c r="C24" s="31"/>
      <c r="D24" s="30" t="s">
        <v>608</v>
      </c>
      <c r="E24" s="91"/>
      <c r="F24" s="34" t="s">
        <v>635</v>
      </c>
      <c r="G24" s="35"/>
    </row>
    <row r="25" spans="2:7" ht="30" customHeight="1" x14ac:dyDescent="0.25">
      <c r="B25" s="36" t="s">
        <v>656</v>
      </c>
      <c r="C25" s="37"/>
      <c r="D25" s="83">
        <v>30</v>
      </c>
      <c r="E25" s="92"/>
      <c r="F25" s="71">
        <f>D25/$D$31</f>
        <v>0.13698630136986301</v>
      </c>
      <c r="G25" s="72"/>
    </row>
    <row r="26" spans="2:7" ht="30" customHeight="1" x14ac:dyDescent="0.25">
      <c r="B26" s="42" t="s">
        <v>657</v>
      </c>
      <c r="C26" s="43"/>
      <c r="D26" s="85">
        <v>55</v>
      </c>
      <c r="E26" s="93"/>
      <c r="F26" s="56">
        <f t="shared" ref="F26:F30" si="2">D26/$D$31</f>
        <v>0.25114155251141551</v>
      </c>
      <c r="G26" s="57"/>
    </row>
    <row r="27" spans="2:7" ht="30" customHeight="1" x14ac:dyDescent="0.25">
      <c r="B27" s="42" t="s">
        <v>660</v>
      </c>
      <c r="C27" s="43"/>
      <c r="D27" s="85">
        <f>24+14</f>
        <v>38</v>
      </c>
      <c r="E27" s="93"/>
      <c r="F27" s="56">
        <f t="shared" si="2"/>
        <v>0.17351598173515981</v>
      </c>
      <c r="G27" s="57"/>
    </row>
    <row r="28" spans="2:7" ht="30" customHeight="1" x14ac:dyDescent="0.25">
      <c r="B28" s="42" t="s">
        <v>658</v>
      </c>
      <c r="C28" s="43"/>
      <c r="D28" s="85">
        <v>34</v>
      </c>
      <c r="E28" s="93"/>
      <c r="F28" s="56">
        <f t="shared" si="2"/>
        <v>0.15525114155251141</v>
      </c>
      <c r="G28" s="57"/>
    </row>
    <row r="29" spans="2:7" ht="30" customHeight="1" x14ac:dyDescent="0.25">
      <c r="B29" s="42" t="s">
        <v>659</v>
      </c>
      <c r="C29" s="43"/>
      <c r="D29" s="85">
        <v>12</v>
      </c>
      <c r="E29" s="93"/>
      <c r="F29" s="56">
        <f t="shared" si="2"/>
        <v>5.4794520547945202E-2</v>
      </c>
      <c r="G29" s="57"/>
    </row>
    <row r="30" spans="2:7" ht="30" customHeight="1" thickBot="1" x14ac:dyDescent="0.3">
      <c r="B30" s="73" t="s">
        <v>655</v>
      </c>
      <c r="C30" s="74"/>
      <c r="D30" s="81">
        <v>50</v>
      </c>
      <c r="E30" s="94"/>
      <c r="F30" s="56">
        <f t="shared" si="2"/>
        <v>0.22831050228310501</v>
      </c>
      <c r="G30" s="57"/>
    </row>
    <row r="31" spans="2:7" ht="30" customHeight="1" thickBot="1" x14ac:dyDescent="0.3">
      <c r="B31" s="77" t="s">
        <v>547</v>
      </c>
      <c r="C31" s="78"/>
      <c r="D31" s="79">
        <f>SUM(D25:E30)</f>
        <v>219</v>
      </c>
      <c r="E31" s="95"/>
      <c r="F31" s="52">
        <f>SUM(F25:G30)</f>
        <v>1</v>
      </c>
      <c r="G31" s="53"/>
    </row>
  </sheetData>
  <mergeCells count="72">
    <mergeCell ref="F31:G31"/>
    <mergeCell ref="F30:G30"/>
    <mergeCell ref="F24:G24"/>
    <mergeCell ref="F25:G25"/>
    <mergeCell ref="F26:G26"/>
    <mergeCell ref="F27:G27"/>
    <mergeCell ref="F28:G28"/>
    <mergeCell ref="F29:G29"/>
    <mergeCell ref="F20:G20"/>
    <mergeCell ref="F18:G18"/>
    <mergeCell ref="F19:G19"/>
    <mergeCell ref="F2:G2"/>
    <mergeCell ref="F12:G12"/>
    <mergeCell ref="F4:G4"/>
    <mergeCell ref="F5:G5"/>
    <mergeCell ref="F6:G6"/>
    <mergeCell ref="F7:G7"/>
    <mergeCell ref="F8:G8"/>
    <mergeCell ref="F3:G3"/>
    <mergeCell ref="F13:G13"/>
    <mergeCell ref="F14:G14"/>
    <mergeCell ref="F15:G15"/>
    <mergeCell ref="F16:G16"/>
    <mergeCell ref="F17:G17"/>
    <mergeCell ref="B30:C30"/>
    <mergeCell ref="D30:E30"/>
    <mergeCell ref="B31:C31"/>
    <mergeCell ref="D31:E31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19:C19"/>
    <mergeCell ref="D19:E19"/>
    <mergeCell ref="B20:C20"/>
    <mergeCell ref="D20:E20"/>
    <mergeCell ref="B17:C17"/>
    <mergeCell ref="D17:E17"/>
    <mergeCell ref="B18:C18"/>
    <mergeCell ref="D18:E18"/>
    <mergeCell ref="B15:C15"/>
    <mergeCell ref="D15:E15"/>
    <mergeCell ref="B16:C16"/>
    <mergeCell ref="D16:E16"/>
    <mergeCell ref="B12:C12"/>
    <mergeCell ref="D12:E12"/>
    <mergeCell ref="B13:C13"/>
    <mergeCell ref="D13:E13"/>
    <mergeCell ref="B14:C14"/>
    <mergeCell ref="D14:E14"/>
    <mergeCell ref="B7:C7"/>
    <mergeCell ref="D7:E7"/>
    <mergeCell ref="B8:C8"/>
    <mergeCell ref="D8:E8"/>
    <mergeCell ref="B5:C5"/>
    <mergeCell ref="D5:E5"/>
    <mergeCell ref="B6:C6"/>
    <mergeCell ref="D6:E6"/>
    <mergeCell ref="B2:C2"/>
    <mergeCell ref="D2:E2"/>
    <mergeCell ref="B3:C3"/>
    <mergeCell ref="D3:E3"/>
    <mergeCell ref="B4:C4"/>
    <mergeCell ref="D4:E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kodovana_data</vt:lpstr>
      <vt:lpstr>uzavrene_otazky</vt:lpstr>
      <vt:lpstr>otevreny_odpovedi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Golem</dc:creator>
  <cp:lastModifiedBy>Golem</cp:lastModifiedBy>
  <dcterms:created xsi:type="dcterms:W3CDTF">2022-03-27T12:14:13Z</dcterms:created>
  <dcterms:modified xsi:type="dcterms:W3CDTF">2022-04-13T22:01:34Z</dcterms:modified>
</cp:coreProperties>
</file>